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600" windowHeight="9210" tabRatio="875"/>
  </bookViews>
  <sheets>
    <sheet name="จังหวัดปัตตานี" sheetId="13" r:id="rId1"/>
    <sheet name="อ.เมืองปัตตานี" sheetId="1" r:id="rId2"/>
    <sheet name="อ.โคกโพธิ์" sheetId="2" r:id="rId3"/>
    <sheet name="อ.หนองจิก" sheetId="3" r:id="rId4"/>
    <sheet name="อ.ปะนาเระ" sheetId="4" r:id="rId5"/>
    <sheet name="อ.มายอ" sheetId="5" r:id="rId6"/>
    <sheet name="อ.ทุ่งยางแดง" sheetId="6" r:id="rId7"/>
    <sheet name="อ.สายบุรี" sheetId="7" r:id="rId8"/>
    <sheet name="อ.ไม้แก่น" sheetId="8" r:id="rId9"/>
    <sheet name="อ.ยะหริ่ง" sheetId="9" r:id="rId10"/>
    <sheet name="อ.ยะรัง" sheetId="10" r:id="rId11"/>
    <sheet name="อ.กะพ้อ" sheetId="11" r:id="rId12"/>
    <sheet name="อ.แม่ลาน" sheetId="12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3" l="1"/>
  <c r="C12" i="13" l="1"/>
  <c r="D12" i="13"/>
  <c r="C17" i="13"/>
  <c r="D17" i="13" s="1"/>
  <c r="C16" i="13"/>
  <c r="D16" i="13"/>
  <c r="C15" i="13"/>
  <c r="D15" i="13" s="1"/>
  <c r="C13" i="13"/>
  <c r="D13" i="13" s="1"/>
  <c r="C11" i="13"/>
  <c r="D11" i="13" s="1"/>
  <c r="C10" i="13"/>
  <c r="D10" i="13"/>
  <c r="C9" i="13"/>
  <c r="D9" i="13" s="1"/>
  <c r="C8" i="13"/>
  <c r="D8" i="13" s="1"/>
  <c r="C7" i="13"/>
  <c r="C6" i="13"/>
  <c r="B17" i="13"/>
  <c r="B16" i="13"/>
  <c r="B15" i="13"/>
  <c r="B14" i="13"/>
  <c r="B13" i="13"/>
  <c r="B11" i="13"/>
  <c r="B10" i="13"/>
  <c r="B9" i="13"/>
  <c r="B8" i="13"/>
  <c r="B7" i="13"/>
  <c r="B6" i="13"/>
  <c r="D7" i="13" l="1"/>
  <c r="D6" i="13"/>
  <c r="H7" i="12" l="1"/>
  <c r="H8" i="12"/>
  <c r="H6" i="12"/>
  <c r="F7" i="12"/>
  <c r="F8" i="12"/>
  <c r="F6" i="12"/>
  <c r="E7" i="12"/>
  <c r="E8" i="12"/>
  <c r="E6" i="12"/>
  <c r="H7" i="11"/>
  <c r="H8" i="11"/>
  <c r="H6" i="11"/>
  <c r="F7" i="11"/>
  <c r="F8" i="11"/>
  <c r="F6" i="11"/>
  <c r="E7" i="11"/>
  <c r="E8" i="11"/>
  <c r="E6" i="11"/>
  <c r="H7" i="10"/>
  <c r="H8" i="10"/>
  <c r="F7" i="10"/>
  <c r="F8" i="10"/>
  <c r="F9" i="10"/>
  <c r="F10" i="10"/>
  <c r="F11" i="10"/>
  <c r="F12" i="10"/>
  <c r="F13" i="10"/>
  <c r="F14" i="10"/>
  <c r="F15" i="10"/>
  <c r="F16" i="10"/>
  <c r="F17" i="10"/>
  <c r="F6" i="10"/>
  <c r="E7" i="10"/>
  <c r="E8" i="10"/>
  <c r="E9" i="10"/>
  <c r="H9" i="10" s="1"/>
  <c r="E10" i="10"/>
  <c r="H10" i="10" s="1"/>
  <c r="E11" i="10"/>
  <c r="H11" i="10" s="1"/>
  <c r="E12" i="10"/>
  <c r="H12" i="10" s="1"/>
  <c r="E13" i="10"/>
  <c r="H13" i="10" s="1"/>
  <c r="E14" i="10"/>
  <c r="H14" i="10" s="1"/>
  <c r="E15" i="10"/>
  <c r="H15" i="10" s="1"/>
  <c r="E16" i="10"/>
  <c r="H16" i="10" s="1"/>
  <c r="E17" i="10"/>
  <c r="H17" i="10" s="1"/>
  <c r="E6" i="10"/>
  <c r="H6" i="10" s="1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6" i="9"/>
  <c r="H7" i="8"/>
  <c r="H8" i="8"/>
  <c r="H9" i="8"/>
  <c r="H6" i="8"/>
  <c r="F7" i="8"/>
  <c r="F8" i="8"/>
  <c r="F9" i="8"/>
  <c r="F6" i="8"/>
  <c r="E7" i="8"/>
  <c r="E8" i="8"/>
  <c r="E9" i="8"/>
  <c r="E6" i="8"/>
  <c r="H13" i="7"/>
  <c r="F7" i="7"/>
  <c r="F8" i="7"/>
  <c r="F9" i="7"/>
  <c r="F10" i="7"/>
  <c r="F11" i="7"/>
  <c r="F12" i="7"/>
  <c r="F13" i="7"/>
  <c r="F14" i="7"/>
  <c r="F15" i="7"/>
  <c r="F16" i="7"/>
  <c r="E7" i="7"/>
  <c r="H7" i="7" s="1"/>
  <c r="E8" i="7"/>
  <c r="H8" i="7" s="1"/>
  <c r="E9" i="7"/>
  <c r="H9" i="7" s="1"/>
  <c r="E10" i="7"/>
  <c r="H10" i="7" s="1"/>
  <c r="E11" i="7"/>
  <c r="H11" i="7" s="1"/>
  <c r="E12" i="7"/>
  <c r="H12" i="7" s="1"/>
  <c r="E13" i="7"/>
  <c r="E14" i="7"/>
  <c r="H14" i="7" s="1"/>
  <c r="E15" i="7"/>
  <c r="H15" i="7" s="1"/>
  <c r="E16" i="7"/>
  <c r="H16" i="7" s="1"/>
  <c r="F6" i="7"/>
  <c r="E6" i="7"/>
  <c r="H6" i="7" s="1"/>
  <c r="H7" i="6"/>
  <c r="F7" i="6"/>
  <c r="F8" i="6"/>
  <c r="F9" i="6"/>
  <c r="F6" i="6"/>
  <c r="E7" i="6"/>
  <c r="E8" i="6"/>
  <c r="H8" i="6" s="1"/>
  <c r="E9" i="6"/>
  <c r="H9" i="6" s="1"/>
  <c r="E6" i="6"/>
  <c r="H6" i="6" s="1"/>
  <c r="H7" i="5"/>
  <c r="H8" i="5"/>
  <c r="H9" i="5"/>
  <c r="H10" i="5"/>
  <c r="H11" i="5"/>
  <c r="H12" i="5"/>
  <c r="H13" i="5"/>
  <c r="H14" i="5"/>
  <c r="H15" i="5"/>
  <c r="H16" i="5"/>
  <c r="H17" i="5"/>
  <c r="H18" i="5"/>
  <c r="H6" i="5"/>
  <c r="F7" i="5"/>
  <c r="F8" i="5"/>
  <c r="F9" i="5"/>
  <c r="F10" i="5"/>
  <c r="F11" i="5"/>
  <c r="F12" i="5"/>
  <c r="F13" i="5"/>
  <c r="F14" i="5"/>
  <c r="F15" i="5"/>
  <c r="F16" i="5"/>
  <c r="F17" i="5"/>
  <c r="F18" i="5"/>
  <c r="F6" i="5"/>
  <c r="E7" i="5"/>
  <c r="E8" i="5"/>
  <c r="E9" i="5"/>
  <c r="E10" i="5"/>
  <c r="E11" i="5"/>
  <c r="E12" i="5"/>
  <c r="E13" i="5"/>
  <c r="E14" i="5"/>
  <c r="E15" i="5"/>
  <c r="E16" i="5"/>
  <c r="E17" i="5"/>
  <c r="E18" i="5"/>
  <c r="E6" i="5"/>
  <c r="F7" i="4" l="1"/>
  <c r="F8" i="4"/>
  <c r="F9" i="4"/>
  <c r="F10" i="4"/>
  <c r="F11" i="4"/>
  <c r="F12" i="4"/>
  <c r="F13" i="4"/>
  <c r="F14" i="4"/>
  <c r="F15" i="4"/>
  <c r="E7" i="4"/>
  <c r="H7" i="4" s="1"/>
  <c r="E8" i="4"/>
  <c r="H8" i="4" s="1"/>
  <c r="E9" i="4"/>
  <c r="H9" i="4" s="1"/>
  <c r="E10" i="4"/>
  <c r="H10" i="4" s="1"/>
  <c r="E11" i="4"/>
  <c r="H11" i="4" s="1"/>
  <c r="E12" i="4"/>
  <c r="H12" i="4" s="1"/>
  <c r="E13" i="4"/>
  <c r="H13" i="4" s="1"/>
  <c r="E14" i="4"/>
  <c r="H14" i="4" s="1"/>
  <c r="E15" i="4"/>
  <c r="H15" i="4" s="1"/>
  <c r="F6" i="4"/>
  <c r="E6" i="4"/>
  <c r="H6" i="4" s="1"/>
  <c r="F7" i="3"/>
  <c r="F8" i="3"/>
  <c r="F9" i="3"/>
  <c r="F10" i="3"/>
  <c r="F11" i="3"/>
  <c r="F12" i="3"/>
  <c r="F13" i="3"/>
  <c r="F14" i="3"/>
  <c r="F15" i="3"/>
  <c r="F16" i="3"/>
  <c r="F17" i="3"/>
  <c r="F6" i="3"/>
  <c r="E7" i="3"/>
  <c r="H7" i="3" s="1"/>
  <c r="E8" i="3"/>
  <c r="H8" i="3" s="1"/>
  <c r="E9" i="3"/>
  <c r="H9" i="3" s="1"/>
  <c r="E10" i="3"/>
  <c r="H10" i="3" s="1"/>
  <c r="E11" i="3"/>
  <c r="H11" i="3" s="1"/>
  <c r="E12" i="3"/>
  <c r="H12" i="3" s="1"/>
  <c r="E13" i="3"/>
  <c r="H13" i="3" s="1"/>
  <c r="E14" i="3"/>
  <c r="H14" i="3" s="1"/>
  <c r="E15" i="3"/>
  <c r="H15" i="3" s="1"/>
  <c r="E16" i="3"/>
  <c r="H16" i="3" s="1"/>
  <c r="E17" i="3"/>
  <c r="H17" i="3" s="1"/>
  <c r="E6" i="3"/>
  <c r="H6" i="3" s="1"/>
  <c r="C18" i="3"/>
  <c r="D18" i="3"/>
  <c r="G18" i="3"/>
  <c r="B18" i="3"/>
  <c r="H11" i="2"/>
  <c r="F7" i="2"/>
  <c r="F8" i="2"/>
  <c r="F9" i="2"/>
  <c r="F10" i="2"/>
  <c r="F11" i="2"/>
  <c r="F12" i="2"/>
  <c r="F13" i="2"/>
  <c r="F14" i="2"/>
  <c r="F15" i="2"/>
  <c r="F16" i="2"/>
  <c r="F17" i="2"/>
  <c r="F6" i="2"/>
  <c r="E7" i="2"/>
  <c r="H7" i="2" s="1"/>
  <c r="E8" i="2"/>
  <c r="H8" i="2" s="1"/>
  <c r="E9" i="2"/>
  <c r="H9" i="2" s="1"/>
  <c r="E10" i="2"/>
  <c r="H10" i="2" s="1"/>
  <c r="E11" i="2"/>
  <c r="E12" i="2"/>
  <c r="H12" i="2" s="1"/>
  <c r="E13" i="2"/>
  <c r="H13" i="2" s="1"/>
  <c r="E14" i="2"/>
  <c r="H14" i="2" s="1"/>
  <c r="E15" i="2"/>
  <c r="H15" i="2" s="1"/>
  <c r="E16" i="2"/>
  <c r="H16" i="2" s="1"/>
  <c r="E17" i="2"/>
  <c r="H17" i="2" s="1"/>
  <c r="E6" i="2"/>
  <c r="H6" i="2" s="1"/>
  <c r="C18" i="2"/>
  <c r="D18" i="2"/>
  <c r="G18" i="2"/>
  <c r="B18" i="2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F18" i="3" l="1"/>
  <c r="H18" i="3"/>
  <c r="E18" i="3"/>
  <c r="H18" i="2"/>
  <c r="F18" i="2"/>
  <c r="E18" i="2"/>
  <c r="F7" i="1"/>
  <c r="F8" i="1"/>
  <c r="F9" i="1"/>
  <c r="F10" i="1"/>
  <c r="F11" i="1"/>
  <c r="F12" i="1"/>
  <c r="F13" i="1"/>
  <c r="F14" i="1"/>
  <c r="F15" i="1"/>
  <c r="F16" i="1"/>
  <c r="F17" i="1"/>
  <c r="F18" i="1"/>
  <c r="F6" i="1"/>
  <c r="E7" i="1"/>
  <c r="E8" i="1"/>
  <c r="E9" i="1"/>
  <c r="E10" i="1"/>
  <c r="E11" i="1"/>
  <c r="E12" i="1"/>
  <c r="E13" i="1"/>
  <c r="E14" i="1"/>
  <c r="E15" i="1"/>
  <c r="E16" i="1"/>
  <c r="E17" i="1"/>
  <c r="E18" i="1"/>
  <c r="E6" i="1"/>
  <c r="C19" i="1"/>
  <c r="D19" i="1"/>
  <c r="G19" i="1"/>
  <c r="H19" i="1"/>
  <c r="B19" i="1"/>
  <c r="F19" i="1" l="1"/>
  <c r="E19" i="1"/>
  <c r="B24" i="9"/>
  <c r="C24" i="9"/>
  <c r="D24" i="9"/>
  <c r="E24" i="9"/>
  <c r="F24" i="9"/>
  <c r="G24" i="9"/>
  <c r="C14" i="13" s="1"/>
  <c r="D14" i="13" s="1"/>
  <c r="H24" i="9"/>
  <c r="H9" i="12"/>
  <c r="G9" i="12"/>
  <c r="F9" i="12"/>
  <c r="E9" i="12"/>
  <c r="D9" i="12"/>
  <c r="C9" i="12"/>
  <c r="B9" i="12"/>
  <c r="H9" i="11"/>
  <c r="G9" i="11"/>
  <c r="F9" i="11"/>
  <c r="E9" i="11"/>
  <c r="D9" i="11"/>
  <c r="C9" i="11"/>
  <c r="B9" i="11"/>
  <c r="H18" i="10"/>
  <c r="G18" i="10"/>
  <c r="F18" i="10"/>
  <c r="E18" i="10"/>
  <c r="D18" i="10"/>
  <c r="C18" i="10"/>
  <c r="B18" i="10"/>
  <c r="H10" i="8"/>
  <c r="G10" i="8"/>
  <c r="F10" i="8"/>
  <c r="E10" i="8"/>
  <c r="D10" i="8"/>
  <c r="C10" i="8"/>
  <c r="B10" i="8"/>
  <c r="H17" i="7"/>
  <c r="G17" i="7"/>
  <c r="F17" i="7"/>
  <c r="E17" i="7"/>
  <c r="D17" i="7"/>
  <c r="C17" i="7"/>
  <c r="B17" i="7"/>
  <c r="H10" i="6"/>
  <c r="G10" i="6"/>
  <c r="F10" i="6"/>
  <c r="E10" i="6"/>
  <c r="D10" i="6"/>
  <c r="C10" i="6"/>
  <c r="B10" i="6"/>
  <c r="H19" i="5"/>
  <c r="G19" i="5"/>
  <c r="F19" i="5"/>
  <c r="E19" i="5"/>
  <c r="D19" i="5"/>
  <c r="C19" i="5"/>
  <c r="B19" i="5"/>
  <c r="H16" i="4"/>
  <c r="G16" i="4"/>
  <c r="F16" i="4"/>
  <c r="E16" i="4"/>
  <c r="D16" i="4"/>
  <c r="C16" i="4"/>
  <c r="B16" i="4"/>
  <c r="D18" i="13" l="1"/>
  <c r="C18" i="13"/>
  <c r="B18" i="13"/>
</calcChain>
</file>

<file path=xl/sharedStrings.xml><?xml version="1.0" encoding="utf-8"?>
<sst xmlns="http://schemas.openxmlformats.org/spreadsheetml/2006/main" count="257" uniqueCount="154">
  <si>
    <t>รวม</t>
  </si>
  <si>
    <t>หน่วยบริการ</t>
  </si>
  <si>
    <t>จำนวนประชากรรวมทั้งหมดของจังหวัดปัตตานี</t>
  </si>
  <si>
    <t>อำเภอเมืองปัตตานี</t>
  </si>
  <si>
    <t>อำเภอโคกโพธิ์</t>
  </si>
  <si>
    <t>อำเภอหนองจิก</t>
  </si>
  <si>
    <t>อำเภอปะนาเระ</t>
  </si>
  <si>
    <t>อำเภอมายอ</t>
  </si>
  <si>
    <t>อำเภอทุ่งยางแดง</t>
  </si>
  <si>
    <t>อำเภอสายบุรี</t>
  </si>
  <si>
    <t>อำเภอไม้แก่น</t>
  </si>
  <si>
    <t>อำเภอยะหริ่ง</t>
  </si>
  <si>
    <t>อำเภอยะรัง</t>
  </si>
  <si>
    <t>อำเภอกะพ้อ</t>
  </si>
  <si>
    <t>อำเภอแม่ลาน</t>
  </si>
  <si>
    <t>ตำบล</t>
  </si>
  <si>
    <t>1+2</t>
  </si>
  <si>
    <t>1+3</t>
  </si>
  <si>
    <t>ประชากรทะเบียนราษฎร์</t>
  </si>
  <si>
    <t>ร้อยละของส่วนต่าง</t>
  </si>
  <si>
    <t>ประชากรชายและหญิง จำแนกตาม TYPEAREA</t>
  </si>
  <si>
    <t>จำนวนประชากรชายและหญิง จากฐานข้อมูล 43 แฟ้ม เทียบกับ ฐานข้อมูลทะเบียนราษฎร์ ณ 30 มิถุนายน 2561  อำเภอเมืองปัตตานี</t>
  </si>
  <si>
    <t>ที่มา : 1. จำนวนประชากรชายและหญิง ฐานข้อมูล 43 แฟ้ม ณ 30 มิถุนายน 2561</t>
  </si>
  <si>
    <t xml:space="preserve">        2. จำนวนประชากรชายและหญิง ฐานข้อมูลทะเบียนราษฎร์ ณ 30 มิถุนายน 2561</t>
  </si>
  <si>
    <t>บานา</t>
  </si>
  <si>
    <t>ตันหยงลุโละ</t>
  </si>
  <si>
    <t>คลองมานิง</t>
  </si>
  <si>
    <t>กะมิยอ</t>
  </si>
  <si>
    <t>บาราโหม</t>
  </si>
  <si>
    <t>ปะกาฮารัง</t>
  </si>
  <si>
    <t>รูสะมิแล</t>
  </si>
  <si>
    <t>ตะลุโบะ</t>
  </si>
  <si>
    <t>บาราเฮาะ</t>
  </si>
  <si>
    <t>ปุยุด</t>
  </si>
  <si>
    <t>สะบารัง</t>
  </si>
  <si>
    <t>อาเนาะรู</t>
  </si>
  <si>
    <t>จะบังติกอ</t>
  </si>
  <si>
    <t>จำนวนประชากรชายและหญิง จากฐานข้อมูล 43 แฟ้ม เทียบกับ ฐานข้อมูลทะเบียนราษฎร์ ณ 30 มิถุนายน 2561  อำเภอโคกโพธิ์</t>
  </si>
  <si>
    <t>จำนวนประชากรชายและหญิง จากฐานข้อมูล 43 แฟ้ม เทียบกับ ฐานข้อมูลทะเบียนราษฎร์ ณ 30 มิถุนายน 2561  อำเภอหนองจิก</t>
  </si>
  <si>
    <t>โคกโพธิ์</t>
  </si>
  <si>
    <t>มะกรูด</t>
  </si>
  <si>
    <t>บางโกระ</t>
  </si>
  <si>
    <t>ป่าบอน</t>
  </si>
  <si>
    <t>ทรายขาว</t>
  </si>
  <si>
    <t>นาประดู่</t>
  </si>
  <si>
    <t>ปากล่อ</t>
  </si>
  <si>
    <t>ทุ่งพลา</t>
  </si>
  <si>
    <t>ท่าเรือ</t>
  </si>
  <si>
    <t>นาเกตุ</t>
  </si>
  <si>
    <t>ควนโนรี</t>
  </si>
  <si>
    <t>ช้างให้ตก</t>
  </si>
  <si>
    <t>มายอ</t>
  </si>
  <si>
    <t>เกาะเปาะ</t>
  </si>
  <si>
    <t>คอลอตันหยง</t>
  </si>
  <si>
    <t>ดอนรัก</t>
  </si>
  <si>
    <t>ดาโต๊ะ</t>
  </si>
  <si>
    <t>ตุยง</t>
  </si>
  <si>
    <t>ท่ากำชำ</t>
  </si>
  <si>
    <t>บางเขา</t>
  </si>
  <si>
    <t>บางตาวา</t>
  </si>
  <si>
    <t>ปุโละปุโย</t>
  </si>
  <si>
    <t>ยาบี</t>
  </si>
  <si>
    <t>ลิปะสะโง</t>
  </si>
  <si>
    <t>บ่อทอง</t>
  </si>
  <si>
    <t>ท่าข้าม</t>
  </si>
  <si>
    <t>บ้านนอก</t>
  </si>
  <si>
    <t>ดอน</t>
  </si>
  <si>
    <t>ควน</t>
  </si>
  <si>
    <t>ท่าน้ำ</t>
  </si>
  <si>
    <t>คอกกระบือ</t>
  </si>
  <si>
    <t>พ่อมิ่ง</t>
  </si>
  <si>
    <t>บ้านกลาง</t>
  </si>
  <si>
    <t>บ้านน้ำบ่อ</t>
  </si>
  <si>
    <t>ปะนาเระ</t>
  </si>
  <si>
    <t>จำนวนประชากรชายและหญิง จากฐานข้อมูล 43 แฟ้ม เทียบกับ ฐานข้อมูลทะเบียนราษฎร์ ณ 30 มิถุนายน 2561  อำเภอปะนาเระ</t>
  </si>
  <si>
    <t>จำนวนประชากรชายและหญิง จากฐานข้อมูล 43 แฟ้ม เทียบกับ ฐานข้อมูลทะเบียนราษฎร์ ณ 30 มิถุนายน 2561  อำเภอมายอ</t>
  </si>
  <si>
    <t>ถนน</t>
  </si>
  <si>
    <t>ตรัง</t>
  </si>
  <si>
    <t>กระหวะ</t>
  </si>
  <si>
    <t>ลุโบะยิไร</t>
  </si>
  <si>
    <t>ลางา</t>
  </si>
  <si>
    <t>กระเสาะ</t>
  </si>
  <si>
    <t>เกาะจัน</t>
  </si>
  <si>
    <t>ปะโด</t>
  </si>
  <si>
    <t>สาคอบน</t>
  </si>
  <si>
    <t>สาคอใต้</t>
  </si>
  <si>
    <t>สะกำ</t>
  </si>
  <si>
    <t>ปานัน</t>
  </si>
  <si>
    <t>จำนวนประชากรชายและหญิง จากฐานข้อมูล 43 แฟ้ม เทียบกับ ฐานข้อมูลทะเบียนราษฎร์ ณ 30 มิถุนายน 2561  อำเภอทุ่งยางแดง</t>
  </si>
  <si>
    <t>จำนวนประชากรชายและหญิง จากฐานข้อมูล 43 แฟ้ม เทียบกับ ฐานข้อมูลทะเบียนราษฎร์ ณ 30 มิถุนายน 2561  อำเภอสายบุรี</t>
  </si>
  <si>
    <t>จำนวนประชากรชายและหญิง จากฐานข้อมูล 43 แฟ้ม เทียบกับ ฐานข้อมูลทะเบียนราษฎร์ ณ 30 มิถุนายน 2561  อำเภอไม้แก่น</t>
  </si>
  <si>
    <t>จำนวนประชากรชายและหญิง จากฐานข้อมูล 43 แฟ้ม เทียบกับ ฐานข้อมูลทะเบียนราษฎร์ ณ 30 มิถุนายน 2561  อำเภอยะหริ่ง</t>
  </si>
  <si>
    <t>ตะโละแมะนา</t>
  </si>
  <si>
    <t>พิเทน</t>
  </si>
  <si>
    <t>น้ำดำ</t>
  </si>
  <si>
    <t>ปากู</t>
  </si>
  <si>
    <t>ตะบิ้ง</t>
  </si>
  <si>
    <t>ปะเสยะวอ</t>
  </si>
  <si>
    <t>บางเก่า</t>
  </si>
  <si>
    <t>บือเระ</t>
  </si>
  <si>
    <t>เตราะบอน</t>
  </si>
  <si>
    <t>กะดุนง</t>
  </si>
  <si>
    <t>ละหาร</t>
  </si>
  <si>
    <t>มะนังดาลำ</t>
  </si>
  <si>
    <t>แป้น</t>
  </si>
  <si>
    <t>ทุ่งคล้า</t>
  </si>
  <si>
    <t>ตะลุบัน</t>
  </si>
  <si>
    <t>ไทรทอง</t>
  </si>
  <si>
    <t>ไม้แก่น</t>
  </si>
  <si>
    <t>ตะโละไกรทอง</t>
  </si>
  <si>
    <t>ดอนทราย</t>
  </si>
  <si>
    <t>ตะโละ</t>
  </si>
  <si>
    <t>ตะโละกาโปร์</t>
  </si>
  <si>
    <t>ตันหยงดาลอ</t>
  </si>
  <si>
    <t>ตันหยงจึงงา</t>
  </si>
  <si>
    <t>ตอหลัง</t>
  </si>
  <si>
    <t>ตาแกะ</t>
  </si>
  <si>
    <t>ตาลีอายร์</t>
  </si>
  <si>
    <t>ยามู</t>
  </si>
  <si>
    <t>หนองแรต</t>
  </si>
  <si>
    <t>ปิยามุมัง</t>
  </si>
  <si>
    <t>ปุลากง</t>
  </si>
  <si>
    <t>บาโลย</t>
  </si>
  <si>
    <t>สาบัน</t>
  </si>
  <si>
    <t>มะนังยง</t>
  </si>
  <si>
    <t>ราตาปันยัง</t>
  </si>
  <si>
    <t>จะรัง</t>
  </si>
  <si>
    <t>แหลมโพธิ์</t>
  </si>
  <si>
    <t>บางปู</t>
  </si>
  <si>
    <t>จำนวนประชากรชายและหญิง จากฐานข้อมูล 43 แฟ้ม เทียบกับ ฐานข้อมูลทะเบียนราษฎร์ ณ 30 มิถุนายน 2561  อำเภอยะรัง</t>
  </si>
  <si>
    <t>ยะรัง</t>
  </si>
  <si>
    <t>สะดาวา</t>
  </si>
  <si>
    <t>ประจัน</t>
  </si>
  <si>
    <t>สะนอ</t>
  </si>
  <si>
    <t>ระแว้ง</t>
  </si>
  <si>
    <t>ปิตุมุดี</t>
  </si>
  <si>
    <t>วัด</t>
  </si>
  <si>
    <t>กระโด</t>
  </si>
  <si>
    <t>คลองใหม่</t>
  </si>
  <si>
    <t>เมาะมาวี</t>
  </si>
  <si>
    <t>กอลำ</t>
  </si>
  <si>
    <t>เขาตูม</t>
  </si>
  <si>
    <t>กะรุบี</t>
  </si>
  <si>
    <t>ตะโละดือรามัน</t>
  </si>
  <si>
    <t>ปล่องหอย</t>
  </si>
  <si>
    <t>จำนวนประชากรชายและหญิง จากฐานข้อมูล 43 แฟ้ม เทียบกับ ฐานข้อมูลทะเบียนราษฎร์ ณ 30 มิถุนายน 2561  อำเภอกะพ้อ</t>
  </si>
  <si>
    <t>แม่ลาน</t>
  </si>
  <si>
    <t>ม่วงเตี้ย</t>
  </si>
  <si>
    <t>ป่าไร่</t>
  </si>
  <si>
    <t>จำนวนประชากรชายและหญิง จากฐานข้อมูล 43 แฟ้ม เทียบกับ ฐานข้อมูลทะเบียนราษฎร์ ณ 30 มิถุนายน 2561  อำเภอแม่ลาน</t>
  </si>
  <si>
    <t>จำนวนประชากรชายและหญิง จากฐานข้อมูล 43 แฟ้ม เทียบกับ ฐานข้อมูลทะเบียนราษฎร์ ณ 30 มิถุนายน 2561  จังหวัดปัตตานี</t>
  </si>
  <si>
    <t>TYPEAREA 1+2</t>
  </si>
  <si>
    <t xml:space="preserve">ประชากรชายและหญิง </t>
  </si>
  <si>
    <t>ทะเบียนราษฎร์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</si>
</sst>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0" x14ac:knownFonts="1">
    <font>
      <sz val="10"/>
      <name val="Arial"/>
      <charset val="222"/>
    </font>
    <font>
      <b/>
      <i/>
      <sz val="16"/>
      <color indexed="8"/>
      <name val="TH SarabunPSK"/>
      <family val="2"/>
    </font>
    <font>
      <b/>
      <i/>
      <u/>
      <sz val="16"/>
      <color indexed="8"/>
      <name val="TH SarabunPSK"/>
      <family val="2"/>
    </font>
    <font>
      <b/>
      <i/>
      <sz val="16"/>
      <name val="TH SarabunPSK"/>
      <family val="2"/>
    </font>
    <font>
      <b/>
      <i/>
      <sz val="18"/>
      <color indexed="8"/>
      <name val="TH SarabunPSK"/>
      <family val="2"/>
    </font>
    <font>
      <sz val="14"/>
      <name val="TH SarabunPSK"/>
      <family val="2"/>
    </font>
    <font>
      <b/>
      <i/>
      <sz val="16"/>
      <color theme="1"/>
      <name val="TH SarabunPSK"/>
      <family val="2"/>
    </font>
    <font>
      <sz val="10"/>
      <name val="Arial"/>
      <family val="2"/>
    </font>
    <font>
      <sz val="16"/>
      <color indexed="8"/>
      <name val="TH SarabunPSK"/>
      <family val="2"/>
    </font>
    <font>
      <sz val="16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7">
    <xf numFmtId="0" fontId="0" fillId="0" borderId="0" xfId="0"/>
    <xf numFmtId="3" fontId="2" fillId="2" borderId="1" xfId="0" applyNumberFormat="1" applyFont="1" applyFill="1" applyBorder="1"/>
    <xf numFmtId="3" fontId="1" fillId="6" borderId="1" xfId="0" applyNumberFormat="1" applyFont="1" applyFill="1" applyBorder="1" applyAlignment="1">
      <alignment horizontal="center"/>
    </xf>
    <xf numFmtId="0" fontId="0" fillId="0" borderId="0" xfId="0" applyBorder="1"/>
    <xf numFmtId="3" fontId="4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left" vertical="center"/>
    </xf>
    <xf numFmtId="3" fontId="1" fillId="3" borderId="1" xfId="0" applyNumberFormat="1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6" fillId="0" borderId="1" xfId="0" applyFont="1" applyFill="1" applyBorder="1"/>
    <xf numFmtId="0" fontId="6" fillId="0" borderId="4" xfId="0" applyFont="1" applyFill="1" applyBorder="1"/>
    <xf numFmtId="0" fontId="5" fillId="0" borderId="0" xfId="0" applyFont="1" applyAlignment="1"/>
    <xf numFmtId="0" fontId="6" fillId="0" borderId="1" xfId="0" applyFont="1" applyBorder="1"/>
    <xf numFmtId="0" fontId="6" fillId="0" borderId="4" xfId="0" applyFont="1" applyBorder="1"/>
    <xf numFmtId="0" fontId="3" fillId="6" borderId="1" xfId="0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/>
    </xf>
    <xf numFmtId="3" fontId="9" fillId="0" borderId="1" xfId="1" applyNumberFormat="1" applyFont="1" applyFill="1" applyBorder="1" applyAlignment="1">
      <alignment horizontal="center" vertical="center"/>
    </xf>
    <xf numFmtId="3" fontId="9" fillId="0" borderId="1" xfId="1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/>
    </xf>
    <xf numFmtId="3" fontId="1" fillId="6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3" fontId="1" fillId="2" borderId="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0" fontId="3" fillId="6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7" fillId="0" borderId="0" xfId="0" applyFont="1"/>
    <xf numFmtId="3" fontId="1" fillId="5" borderId="3" xfId="0" applyNumberFormat="1" applyFont="1" applyFill="1" applyBorder="1" applyAlignment="1">
      <alignment horizontal="center"/>
    </xf>
    <xf numFmtId="3" fontId="1" fillId="5" borderId="3" xfId="0" applyNumberFormat="1" applyFont="1" applyFill="1" applyBorder="1" applyAlignment="1">
      <alignment horizontal="center" vertical="center"/>
    </xf>
    <xf numFmtId="3" fontId="1" fillId="4" borderId="3" xfId="0" applyNumberFormat="1" applyFont="1" applyFill="1" applyBorder="1" applyAlignment="1">
      <alignment horizontal="center"/>
    </xf>
    <xf numFmtId="3" fontId="1" fillId="4" borderId="3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left" vertical="center"/>
    </xf>
    <xf numFmtId="3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3" fontId="1" fillId="6" borderId="4" xfId="0" applyNumberFormat="1" applyFont="1" applyFill="1" applyBorder="1" applyAlignment="1">
      <alignment horizontal="center" vertical="center"/>
    </xf>
    <xf numFmtId="3" fontId="1" fillId="6" borderId="3" xfId="0" applyNumberFormat="1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00FFFF"/>
      <color rgb="FFCCFFFF"/>
      <color rgb="FFFF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H21"/>
  <sheetViews>
    <sheetView tabSelected="1" workbookViewId="0">
      <selection activeCell="A2" sqref="A2:D2"/>
    </sheetView>
  </sheetViews>
  <sheetFormatPr defaultRowHeight="12.75" x14ac:dyDescent="0.2"/>
  <cols>
    <col min="1" max="1" width="44.85546875" bestFit="1" customWidth="1"/>
    <col min="2" max="3" width="21.28515625" bestFit="1" customWidth="1"/>
    <col min="4" max="4" width="19" bestFit="1" customWidth="1"/>
  </cols>
  <sheetData>
    <row r="1" spans="1:6" ht="9.9499999999999993" customHeight="1" x14ac:dyDescent="0.2"/>
    <row r="2" spans="1:6" ht="27.75" x14ac:dyDescent="0.2">
      <c r="A2" s="38" t="s">
        <v>150</v>
      </c>
      <c r="B2" s="38"/>
      <c r="C2" s="38"/>
      <c r="D2" s="38"/>
      <c r="E2" s="29"/>
      <c r="F2" s="29"/>
    </row>
    <row r="3" spans="1:6" ht="9.9499999999999993" customHeight="1" x14ac:dyDescent="0.2">
      <c r="A3" s="5"/>
      <c r="B3" s="5"/>
      <c r="C3" s="5"/>
      <c r="D3" s="5"/>
    </row>
    <row r="4" spans="1:6" ht="24" x14ac:dyDescent="0.2">
      <c r="A4" s="40" t="s">
        <v>1</v>
      </c>
      <c r="B4" s="30" t="s">
        <v>152</v>
      </c>
      <c r="C4" s="30" t="s">
        <v>152</v>
      </c>
      <c r="D4" s="42" t="s">
        <v>19</v>
      </c>
    </row>
    <row r="5" spans="1:6" ht="24" x14ac:dyDescent="0.55000000000000004">
      <c r="A5" s="41"/>
      <c r="B5" s="2" t="s">
        <v>151</v>
      </c>
      <c r="C5" s="2" t="s">
        <v>153</v>
      </c>
      <c r="D5" s="43"/>
    </row>
    <row r="6" spans="1:6" ht="24" x14ac:dyDescent="0.55000000000000004">
      <c r="A6" s="37" t="s">
        <v>3</v>
      </c>
      <c r="B6" s="33">
        <f>อ.เมืองปัตตานี!$E$19</f>
        <v>125181</v>
      </c>
      <c r="C6" s="35">
        <f>อ.เมืองปัตตานี!$G$19</f>
        <v>132960</v>
      </c>
      <c r="D6" s="9">
        <f>SUM(C6-B6)</f>
        <v>7779</v>
      </c>
    </row>
    <row r="7" spans="1:6" ht="24" x14ac:dyDescent="0.55000000000000004">
      <c r="A7" s="37" t="s">
        <v>4</v>
      </c>
      <c r="B7" s="33">
        <f>อ.โคกโพธิ์!$E$18</f>
        <v>68448</v>
      </c>
      <c r="C7" s="35">
        <f>อ.โคกโพธิ์!$G$18</f>
        <v>68461</v>
      </c>
      <c r="D7" s="9">
        <f t="shared" ref="D7:D17" si="0">SUM(C7-B7)</f>
        <v>13</v>
      </c>
    </row>
    <row r="8" spans="1:6" ht="24" x14ac:dyDescent="0.55000000000000004">
      <c r="A8" s="37" t="s">
        <v>5</v>
      </c>
      <c r="B8" s="33">
        <f>อ.หนองจิก!$E$18</f>
        <v>80643</v>
      </c>
      <c r="C8" s="35">
        <f>อ.หนองจิก!$G$18</f>
        <v>80355</v>
      </c>
      <c r="D8" s="9">
        <f t="shared" si="0"/>
        <v>-288</v>
      </c>
    </row>
    <row r="9" spans="1:6" ht="24" x14ac:dyDescent="0.55000000000000004">
      <c r="A9" s="37" t="s">
        <v>6</v>
      </c>
      <c r="B9" s="33">
        <f>อ.ปะนาเระ!$E$16</f>
        <v>48015</v>
      </c>
      <c r="C9" s="35">
        <f>อ.ปะนาเระ!$G$16</f>
        <v>46508</v>
      </c>
      <c r="D9" s="9">
        <f t="shared" si="0"/>
        <v>-1507</v>
      </c>
    </row>
    <row r="10" spans="1:6" ht="24" x14ac:dyDescent="0.55000000000000004">
      <c r="A10" s="37" t="s">
        <v>7</v>
      </c>
      <c r="B10" s="33">
        <f>อ.มายอ!$E$19</f>
        <v>65641</v>
      </c>
      <c r="C10" s="35">
        <f>อ.มายอ!$G$19</f>
        <v>60652</v>
      </c>
      <c r="D10" s="9">
        <f t="shared" si="0"/>
        <v>-4989</v>
      </c>
    </row>
    <row r="11" spans="1:6" ht="24" x14ac:dyDescent="0.55000000000000004">
      <c r="A11" s="37" t="s">
        <v>8</v>
      </c>
      <c r="B11" s="33">
        <f>อ.ทุ่งยางแดง!$E$10</f>
        <v>24112</v>
      </c>
      <c r="C11" s="35">
        <f>อ.ทุ่งยางแดง!$G$10</f>
        <v>24210</v>
      </c>
      <c r="D11" s="9">
        <f t="shared" si="0"/>
        <v>98</v>
      </c>
    </row>
    <row r="12" spans="1:6" ht="24" x14ac:dyDescent="0.55000000000000004">
      <c r="A12" s="37" t="s">
        <v>9</v>
      </c>
      <c r="B12" s="33">
        <f>อ.สายบุรี!$E$17</f>
        <v>73462</v>
      </c>
      <c r="C12" s="35">
        <f>อ.สายบุรี!$G$17</f>
        <v>70242</v>
      </c>
      <c r="D12" s="9">
        <f t="shared" si="0"/>
        <v>-3220</v>
      </c>
    </row>
    <row r="13" spans="1:6" ht="24" x14ac:dyDescent="0.55000000000000004">
      <c r="A13" s="37" t="s">
        <v>10</v>
      </c>
      <c r="B13" s="33">
        <f>อ.ไม้แก่น!$E$10</f>
        <v>12935</v>
      </c>
      <c r="C13" s="35">
        <f>อ.ไม้แก่น!$G$10</f>
        <v>12711</v>
      </c>
      <c r="D13" s="9">
        <f t="shared" si="0"/>
        <v>-224</v>
      </c>
    </row>
    <row r="14" spans="1:6" ht="24" x14ac:dyDescent="0.2">
      <c r="A14" s="37" t="s">
        <v>11</v>
      </c>
      <c r="B14" s="34">
        <f>อ.ยะหริ่ง!$E$24</f>
        <v>89616</v>
      </c>
      <c r="C14" s="36">
        <f>อ.ยะหริ่ง!$G$24</f>
        <v>88023</v>
      </c>
      <c r="D14" s="9">
        <f t="shared" si="0"/>
        <v>-1593</v>
      </c>
    </row>
    <row r="15" spans="1:6" ht="24" x14ac:dyDescent="0.55000000000000004">
      <c r="A15" s="37" t="s">
        <v>12</v>
      </c>
      <c r="B15" s="33">
        <f>อ.ยะรัง!$E$18</f>
        <v>94088</v>
      </c>
      <c r="C15" s="35">
        <f>อ.ยะรัง!$G$18</f>
        <v>93476</v>
      </c>
      <c r="D15" s="9">
        <f t="shared" si="0"/>
        <v>-612</v>
      </c>
    </row>
    <row r="16" spans="1:6" ht="24" x14ac:dyDescent="0.55000000000000004">
      <c r="A16" s="37" t="s">
        <v>13</v>
      </c>
      <c r="B16" s="33">
        <f>อ.กะพ้อ!$E$9</f>
        <v>19690</v>
      </c>
      <c r="C16" s="35">
        <f>อ.กะพ้อ!$G$9</f>
        <v>18491</v>
      </c>
      <c r="D16" s="9">
        <f t="shared" si="0"/>
        <v>-1199</v>
      </c>
    </row>
    <row r="17" spans="1:8" ht="24" x14ac:dyDescent="0.55000000000000004">
      <c r="A17" s="37" t="s">
        <v>14</v>
      </c>
      <c r="B17" s="33">
        <f>อ.แม่ลาน!$E$9</f>
        <v>17153</v>
      </c>
      <c r="C17" s="35">
        <f>อ.แม่ลาน!$G$9</f>
        <v>16966</v>
      </c>
      <c r="D17" s="9">
        <f t="shared" si="0"/>
        <v>-187</v>
      </c>
    </row>
    <row r="18" spans="1:8" ht="24" x14ac:dyDescent="0.2">
      <c r="A18" s="8" t="s">
        <v>2</v>
      </c>
      <c r="B18" s="7">
        <f>SUM(B6:B17)</f>
        <v>718984</v>
      </c>
      <c r="C18" s="7">
        <f>SUM(C6:C17)</f>
        <v>713055</v>
      </c>
      <c r="D18" s="7">
        <f>SUM(D6:D17)</f>
        <v>-5929</v>
      </c>
    </row>
    <row r="20" spans="1:8" ht="21.75" x14ac:dyDescent="0.5">
      <c r="A20" s="39" t="s">
        <v>22</v>
      </c>
      <c r="B20" s="39"/>
      <c r="C20" s="39"/>
      <c r="D20" s="39"/>
      <c r="E20" s="39"/>
      <c r="F20" s="39"/>
      <c r="G20" s="39"/>
      <c r="H20" s="39"/>
    </row>
    <row r="21" spans="1:8" ht="21.75" x14ac:dyDescent="0.5">
      <c r="A21" s="39" t="s">
        <v>23</v>
      </c>
      <c r="B21" s="39"/>
      <c r="C21" s="39"/>
      <c r="D21" s="39"/>
      <c r="E21" s="39"/>
      <c r="F21" s="39"/>
      <c r="G21" s="39"/>
      <c r="H21" s="39"/>
    </row>
  </sheetData>
  <mergeCells count="5">
    <mergeCell ref="A2:D2"/>
    <mergeCell ref="A20:H20"/>
    <mergeCell ref="A21:H21"/>
    <mergeCell ref="A4:A5"/>
    <mergeCell ref="D4:D5"/>
  </mergeCells>
  <printOptions horizontalCentered="1"/>
  <pageMargins left="0.59055118110236227" right="0.19685039370078741" top="0.19685039370078741" bottom="0.19685039370078741" header="0" footer="0"/>
  <pageSetup paperSize="9" scale="12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7"/>
  <sheetViews>
    <sheetView workbookViewId="0">
      <selection activeCell="A2" sqref="A2:H2"/>
    </sheetView>
  </sheetViews>
  <sheetFormatPr defaultRowHeight="12.75" x14ac:dyDescent="0.2"/>
  <cols>
    <col min="1" max="1" width="20.7109375" customWidth="1"/>
    <col min="2" max="6" width="12.7109375" customWidth="1"/>
    <col min="7" max="7" width="22.28515625" bestFit="1" customWidth="1"/>
    <col min="8" max="8" width="17.85546875" bestFit="1" customWidth="1"/>
  </cols>
  <sheetData>
    <row r="1" spans="1:8" ht="9.9499999999999993" customHeight="1" x14ac:dyDescent="0.2"/>
    <row r="2" spans="1:8" ht="24" customHeight="1" x14ac:dyDescent="0.2">
      <c r="A2" s="45" t="s">
        <v>91</v>
      </c>
      <c r="B2" s="45"/>
      <c r="C2" s="45"/>
      <c r="D2" s="45"/>
      <c r="E2" s="45"/>
      <c r="F2" s="45"/>
      <c r="G2" s="45"/>
      <c r="H2" s="45"/>
    </row>
    <row r="3" spans="1:8" ht="9.9499999999999993" customHeight="1" x14ac:dyDescent="0.2">
      <c r="A3" s="6"/>
      <c r="B3" s="6"/>
      <c r="C3" s="6"/>
      <c r="D3" s="6"/>
      <c r="E3" s="3"/>
      <c r="F3" s="3"/>
      <c r="G3" s="3"/>
      <c r="H3" s="3"/>
    </row>
    <row r="4" spans="1:8" ht="21" customHeight="1" x14ac:dyDescent="0.2">
      <c r="A4" s="40" t="s">
        <v>15</v>
      </c>
      <c r="B4" s="44" t="s">
        <v>20</v>
      </c>
      <c r="C4" s="44"/>
      <c r="D4" s="44"/>
      <c r="E4" s="44"/>
      <c r="F4" s="44"/>
      <c r="G4" s="44" t="s">
        <v>18</v>
      </c>
      <c r="H4" s="44" t="s">
        <v>19</v>
      </c>
    </row>
    <row r="5" spans="1:8" ht="21" customHeight="1" x14ac:dyDescent="0.2">
      <c r="A5" s="41"/>
      <c r="B5" s="24">
        <v>1</v>
      </c>
      <c r="C5" s="24">
        <v>2</v>
      </c>
      <c r="D5" s="24">
        <v>3</v>
      </c>
      <c r="E5" s="17" t="s">
        <v>16</v>
      </c>
      <c r="F5" s="17" t="s">
        <v>17</v>
      </c>
      <c r="G5" s="44"/>
      <c r="H5" s="44"/>
    </row>
    <row r="6" spans="1:8" ht="21" customHeight="1" x14ac:dyDescent="0.2">
      <c r="A6" s="25" t="s">
        <v>111</v>
      </c>
      <c r="B6" s="23">
        <v>3109</v>
      </c>
      <c r="C6" s="23">
        <v>339</v>
      </c>
      <c r="D6" s="23">
        <v>69</v>
      </c>
      <c r="E6" s="22">
        <f>SUM(B6+C6)</f>
        <v>3448</v>
      </c>
      <c r="F6" s="22">
        <f>SUM(B6+D6)</f>
        <v>3178</v>
      </c>
      <c r="G6" s="21">
        <v>3045</v>
      </c>
      <c r="H6" s="21">
        <f>SUM(E6-G6)</f>
        <v>403</v>
      </c>
    </row>
    <row r="7" spans="1:8" ht="21" customHeight="1" x14ac:dyDescent="0.2">
      <c r="A7" s="26" t="s">
        <v>112</v>
      </c>
      <c r="B7" s="23">
        <v>7772</v>
      </c>
      <c r="C7" s="23">
        <v>780</v>
      </c>
      <c r="D7" s="23">
        <v>170</v>
      </c>
      <c r="E7" s="22">
        <f t="shared" ref="E7:E23" si="0">SUM(B7+C7)</f>
        <v>8552</v>
      </c>
      <c r="F7" s="22">
        <f t="shared" ref="F7:F23" si="1">SUM(B7+D7)</f>
        <v>7942</v>
      </c>
      <c r="G7" s="21">
        <v>8581</v>
      </c>
      <c r="H7" s="21">
        <f t="shared" ref="H7:H23" si="2">SUM(E7-G7)</f>
        <v>-29</v>
      </c>
    </row>
    <row r="8" spans="1:8" ht="21" customHeight="1" x14ac:dyDescent="0.2">
      <c r="A8" s="25" t="s">
        <v>113</v>
      </c>
      <c r="B8" s="23">
        <v>3137</v>
      </c>
      <c r="C8" s="23">
        <v>394</v>
      </c>
      <c r="D8" s="23">
        <v>80</v>
      </c>
      <c r="E8" s="22">
        <f t="shared" si="0"/>
        <v>3531</v>
      </c>
      <c r="F8" s="22">
        <f t="shared" si="1"/>
        <v>3217</v>
      </c>
      <c r="G8" s="21">
        <v>3384</v>
      </c>
      <c r="H8" s="21">
        <f t="shared" si="2"/>
        <v>147</v>
      </c>
    </row>
    <row r="9" spans="1:8" ht="21" customHeight="1" x14ac:dyDescent="0.2">
      <c r="A9" s="25" t="s">
        <v>114</v>
      </c>
      <c r="B9" s="23">
        <v>1803</v>
      </c>
      <c r="C9" s="23">
        <v>313</v>
      </c>
      <c r="D9" s="23">
        <v>31</v>
      </c>
      <c r="E9" s="22">
        <f t="shared" si="0"/>
        <v>2116</v>
      </c>
      <c r="F9" s="22">
        <f t="shared" si="1"/>
        <v>1834</v>
      </c>
      <c r="G9" s="21">
        <v>1889</v>
      </c>
      <c r="H9" s="21">
        <f t="shared" si="2"/>
        <v>227</v>
      </c>
    </row>
    <row r="10" spans="1:8" ht="21" customHeight="1" x14ac:dyDescent="0.2">
      <c r="A10" s="25" t="s">
        <v>115</v>
      </c>
      <c r="B10" s="23">
        <v>2645</v>
      </c>
      <c r="C10" s="23">
        <v>496</v>
      </c>
      <c r="D10" s="23">
        <v>260</v>
      </c>
      <c r="E10" s="22">
        <f t="shared" si="0"/>
        <v>3141</v>
      </c>
      <c r="F10" s="22">
        <f t="shared" si="1"/>
        <v>2905</v>
      </c>
      <c r="G10" s="21">
        <v>2990</v>
      </c>
      <c r="H10" s="21">
        <f t="shared" si="2"/>
        <v>151</v>
      </c>
    </row>
    <row r="11" spans="1:8" ht="21" customHeight="1" x14ac:dyDescent="0.2">
      <c r="A11" s="25" t="s">
        <v>116</v>
      </c>
      <c r="B11" s="23">
        <v>3595</v>
      </c>
      <c r="C11" s="23">
        <v>615</v>
      </c>
      <c r="D11" s="23">
        <v>130</v>
      </c>
      <c r="E11" s="22">
        <f t="shared" si="0"/>
        <v>4210</v>
      </c>
      <c r="F11" s="22">
        <f t="shared" si="1"/>
        <v>3725</v>
      </c>
      <c r="G11" s="21">
        <v>4183</v>
      </c>
      <c r="H11" s="21">
        <f t="shared" si="2"/>
        <v>27</v>
      </c>
    </row>
    <row r="12" spans="1:8" ht="21" customHeight="1" x14ac:dyDescent="0.2">
      <c r="A12" s="25" t="s">
        <v>117</v>
      </c>
      <c r="B12" s="23">
        <v>3208</v>
      </c>
      <c r="C12" s="23">
        <v>1211</v>
      </c>
      <c r="D12" s="23">
        <v>183</v>
      </c>
      <c r="E12" s="22">
        <f t="shared" si="0"/>
        <v>4419</v>
      </c>
      <c r="F12" s="22">
        <f t="shared" si="1"/>
        <v>3391</v>
      </c>
      <c r="G12" s="21">
        <v>4052</v>
      </c>
      <c r="H12" s="21">
        <f t="shared" si="2"/>
        <v>367</v>
      </c>
    </row>
    <row r="13" spans="1:8" ht="21" customHeight="1" x14ac:dyDescent="0.2">
      <c r="A13" s="25" t="s">
        <v>118</v>
      </c>
      <c r="B13" s="23">
        <v>7944</v>
      </c>
      <c r="C13" s="23">
        <v>1013</v>
      </c>
      <c r="D13" s="23">
        <v>212</v>
      </c>
      <c r="E13" s="22">
        <f t="shared" si="0"/>
        <v>8957</v>
      </c>
      <c r="F13" s="22">
        <f t="shared" si="1"/>
        <v>8156</v>
      </c>
      <c r="G13" s="21">
        <v>9730</v>
      </c>
      <c r="H13" s="21">
        <f t="shared" si="2"/>
        <v>-773</v>
      </c>
    </row>
    <row r="14" spans="1:8" ht="21" customHeight="1" x14ac:dyDescent="0.2">
      <c r="A14" s="25" t="s">
        <v>119</v>
      </c>
      <c r="B14" s="23">
        <v>3165</v>
      </c>
      <c r="C14" s="23">
        <v>629</v>
      </c>
      <c r="D14" s="23">
        <v>62</v>
      </c>
      <c r="E14" s="22">
        <f t="shared" si="0"/>
        <v>3794</v>
      </c>
      <c r="F14" s="22">
        <f t="shared" si="1"/>
        <v>3227</v>
      </c>
      <c r="G14" s="21">
        <v>3464</v>
      </c>
      <c r="H14" s="21">
        <f t="shared" si="2"/>
        <v>330</v>
      </c>
    </row>
    <row r="15" spans="1:8" ht="21" customHeight="1" x14ac:dyDescent="0.2">
      <c r="A15" s="25" t="s">
        <v>120</v>
      </c>
      <c r="B15" s="23">
        <v>2543</v>
      </c>
      <c r="C15" s="23">
        <v>1164</v>
      </c>
      <c r="D15" s="23">
        <v>351</v>
      </c>
      <c r="E15" s="22">
        <f t="shared" si="0"/>
        <v>3707</v>
      </c>
      <c r="F15" s="22">
        <f t="shared" si="1"/>
        <v>2894</v>
      </c>
      <c r="G15" s="21">
        <v>3656</v>
      </c>
      <c r="H15" s="21">
        <f t="shared" si="2"/>
        <v>51</v>
      </c>
    </row>
    <row r="16" spans="1:8" ht="21" customHeight="1" x14ac:dyDescent="0.2">
      <c r="A16" s="25" t="s">
        <v>121</v>
      </c>
      <c r="B16" s="23">
        <v>1716</v>
      </c>
      <c r="C16" s="23">
        <v>331</v>
      </c>
      <c r="D16" s="23">
        <v>34</v>
      </c>
      <c r="E16" s="22">
        <f t="shared" si="0"/>
        <v>2047</v>
      </c>
      <c r="F16" s="22">
        <f t="shared" si="1"/>
        <v>1750</v>
      </c>
      <c r="G16" s="21">
        <v>2149</v>
      </c>
      <c r="H16" s="21">
        <f t="shared" si="2"/>
        <v>-102</v>
      </c>
    </row>
    <row r="17" spans="1:8" ht="21" customHeight="1" x14ac:dyDescent="0.2">
      <c r="A17" s="25" t="s">
        <v>122</v>
      </c>
      <c r="B17" s="23">
        <v>2405</v>
      </c>
      <c r="C17" s="23">
        <v>504</v>
      </c>
      <c r="D17" s="23">
        <v>24</v>
      </c>
      <c r="E17" s="22">
        <f t="shared" si="0"/>
        <v>2909</v>
      </c>
      <c r="F17" s="22">
        <f t="shared" si="1"/>
        <v>2429</v>
      </c>
      <c r="G17" s="21">
        <v>2569</v>
      </c>
      <c r="H17" s="21">
        <f t="shared" si="2"/>
        <v>340</v>
      </c>
    </row>
    <row r="18" spans="1:8" ht="21" customHeight="1" x14ac:dyDescent="0.2">
      <c r="A18" s="25" t="s">
        <v>123</v>
      </c>
      <c r="B18" s="23">
        <v>2518</v>
      </c>
      <c r="C18" s="23">
        <v>341</v>
      </c>
      <c r="D18" s="23">
        <v>53</v>
      </c>
      <c r="E18" s="22">
        <f t="shared" si="0"/>
        <v>2859</v>
      </c>
      <c r="F18" s="22">
        <f t="shared" si="1"/>
        <v>2571</v>
      </c>
      <c r="G18" s="21">
        <v>2558</v>
      </c>
      <c r="H18" s="21">
        <f t="shared" si="2"/>
        <v>301</v>
      </c>
    </row>
    <row r="19" spans="1:8" ht="21" customHeight="1" x14ac:dyDescent="0.2">
      <c r="A19" s="25" t="s">
        <v>124</v>
      </c>
      <c r="B19" s="23">
        <v>4462</v>
      </c>
      <c r="C19" s="23">
        <v>1834</v>
      </c>
      <c r="D19" s="23">
        <v>171</v>
      </c>
      <c r="E19" s="22">
        <f t="shared" si="0"/>
        <v>6296</v>
      </c>
      <c r="F19" s="22">
        <f t="shared" si="1"/>
        <v>4633</v>
      </c>
      <c r="G19" s="21">
        <v>6113</v>
      </c>
      <c r="H19" s="21">
        <f t="shared" si="2"/>
        <v>183</v>
      </c>
    </row>
    <row r="20" spans="1:8" ht="21" customHeight="1" x14ac:dyDescent="0.2">
      <c r="A20" s="25" t="s">
        <v>125</v>
      </c>
      <c r="B20" s="23">
        <v>3371</v>
      </c>
      <c r="C20" s="23">
        <v>239</v>
      </c>
      <c r="D20" s="23">
        <v>252</v>
      </c>
      <c r="E20" s="22">
        <f t="shared" si="0"/>
        <v>3610</v>
      </c>
      <c r="F20" s="22">
        <f t="shared" si="1"/>
        <v>3623</v>
      </c>
      <c r="G20" s="21">
        <v>4414</v>
      </c>
      <c r="H20" s="21">
        <f t="shared" si="2"/>
        <v>-804</v>
      </c>
    </row>
    <row r="21" spans="1:8" ht="21" customHeight="1" x14ac:dyDescent="0.2">
      <c r="A21" s="25" t="s">
        <v>126</v>
      </c>
      <c r="B21" s="23">
        <v>4493</v>
      </c>
      <c r="C21" s="23">
        <v>456</v>
      </c>
      <c r="D21" s="23">
        <v>119</v>
      </c>
      <c r="E21" s="22">
        <f t="shared" si="0"/>
        <v>4949</v>
      </c>
      <c r="F21" s="22">
        <f t="shared" si="1"/>
        <v>4612</v>
      </c>
      <c r="G21" s="21">
        <v>4998</v>
      </c>
      <c r="H21" s="21">
        <f t="shared" si="2"/>
        <v>-49</v>
      </c>
    </row>
    <row r="22" spans="1:8" ht="21" customHeight="1" x14ac:dyDescent="0.2">
      <c r="A22" s="25" t="s">
        <v>127</v>
      </c>
      <c r="B22" s="23">
        <v>8244</v>
      </c>
      <c r="C22" s="23">
        <v>645</v>
      </c>
      <c r="D22" s="23">
        <v>105</v>
      </c>
      <c r="E22" s="22">
        <f t="shared" si="0"/>
        <v>8889</v>
      </c>
      <c r="F22" s="22">
        <f t="shared" si="1"/>
        <v>8349</v>
      </c>
      <c r="G22" s="21">
        <v>9914</v>
      </c>
      <c r="H22" s="21">
        <f t="shared" si="2"/>
        <v>-1025</v>
      </c>
    </row>
    <row r="23" spans="1:8" ht="21" customHeight="1" x14ac:dyDescent="0.2">
      <c r="A23" s="25" t="s">
        <v>128</v>
      </c>
      <c r="B23" s="23">
        <v>10498</v>
      </c>
      <c r="C23" s="23">
        <v>1684</v>
      </c>
      <c r="D23" s="23">
        <v>171</v>
      </c>
      <c r="E23" s="22">
        <f t="shared" si="0"/>
        <v>12182</v>
      </c>
      <c r="F23" s="22">
        <f t="shared" si="1"/>
        <v>10669</v>
      </c>
      <c r="G23" s="21">
        <v>10334</v>
      </c>
      <c r="H23" s="21">
        <f t="shared" si="2"/>
        <v>1848</v>
      </c>
    </row>
    <row r="24" spans="1:8" ht="21" customHeight="1" x14ac:dyDescent="0.2">
      <c r="A24" s="8" t="s">
        <v>0</v>
      </c>
      <c r="B24" s="27">
        <f t="shared" ref="B24:H24" si="3">SUM(B6:B23)</f>
        <v>76628</v>
      </c>
      <c r="C24" s="27">
        <f t="shared" si="3"/>
        <v>12988</v>
      </c>
      <c r="D24" s="27">
        <f t="shared" si="3"/>
        <v>2477</v>
      </c>
      <c r="E24" s="27">
        <f t="shared" si="3"/>
        <v>89616</v>
      </c>
      <c r="F24" s="27">
        <f t="shared" si="3"/>
        <v>79105</v>
      </c>
      <c r="G24" s="27">
        <f t="shared" si="3"/>
        <v>88023</v>
      </c>
      <c r="H24" s="27">
        <f t="shared" si="3"/>
        <v>1593</v>
      </c>
    </row>
    <row r="25" spans="1:8" ht="9.9499999999999993" customHeight="1" x14ac:dyDescent="0.2"/>
    <row r="26" spans="1:8" ht="18" customHeight="1" x14ac:dyDescent="0.5">
      <c r="A26" s="28" t="s">
        <v>22</v>
      </c>
      <c r="B26" s="14"/>
      <c r="C26" s="14"/>
      <c r="D26" s="14"/>
      <c r="E26" s="14"/>
      <c r="F26" s="14"/>
      <c r="G26" s="14"/>
      <c r="H26" s="14"/>
    </row>
    <row r="27" spans="1:8" ht="18" customHeight="1" x14ac:dyDescent="0.5">
      <c r="A27" s="28" t="s">
        <v>23</v>
      </c>
      <c r="B27" s="14"/>
      <c r="C27" s="14"/>
      <c r="D27" s="14"/>
      <c r="E27" s="14"/>
      <c r="F27" s="14"/>
      <c r="G27" s="14"/>
      <c r="H27" s="14"/>
    </row>
  </sheetData>
  <mergeCells count="5">
    <mergeCell ref="A4:A5"/>
    <mergeCell ref="B4:F4"/>
    <mergeCell ref="G4:G5"/>
    <mergeCell ref="H4:H5"/>
    <mergeCell ref="A2:H2"/>
  </mergeCells>
  <pageMargins left="0.59055118110236215" right="0.19685039370078741" top="0.19685039370078741" bottom="0.19685039370078741" header="0" footer="0"/>
  <pageSetup paperSize="9" scale="11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1"/>
  <sheetViews>
    <sheetView workbookViewId="0">
      <selection activeCell="A2" sqref="A2:H2"/>
    </sheetView>
  </sheetViews>
  <sheetFormatPr defaultRowHeight="12.75" x14ac:dyDescent="0.2"/>
  <cols>
    <col min="1" max="1" width="20.7109375" customWidth="1"/>
    <col min="2" max="6" width="12.7109375" customWidth="1"/>
    <col min="7" max="7" width="22.28515625" bestFit="1" customWidth="1"/>
    <col min="8" max="8" width="17.85546875" bestFit="1" customWidth="1"/>
  </cols>
  <sheetData>
    <row r="1" spans="1:8" ht="9.9499999999999993" customHeight="1" x14ac:dyDescent="0.2"/>
    <row r="2" spans="1:8" ht="27.75" x14ac:dyDescent="0.2">
      <c r="A2" s="45" t="s">
        <v>129</v>
      </c>
      <c r="B2" s="45"/>
      <c r="C2" s="45"/>
      <c r="D2" s="45"/>
      <c r="E2" s="45"/>
      <c r="F2" s="45"/>
      <c r="G2" s="45"/>
      <c r="H2" s="45"/>
    </row>
    <row r="3" spans="1:8" ht="9.9499999999999993" customHeight="1" x14ac:dyDescent="0.2">
      <c r="A3" s="6"/>
      <c r="B3" s="6"/>
      <c r="C3" s="6"/>
      <c r="D3" s="6"/>
      <c r="E3" s="3"/>
      <c r="F3" s="3"/>
      <c r="G3" s="3"/>
      <c r="H3" s="3"/>
    </row>
    <row r="4" spans="1:8" ht="24" x14ac:dyDescent="0.55000000000000004">
      <c r="A4" s="40" t="s">
        <v>15</v>
      </c>
      <c r="B4" s="46" t="s">
        <v>20</v>
      </c>
      <c r="C4" s="46"/>
      <c r="D4" s="46"/>
      <c r="E4" s="46"/>
      <c r="F4" s="46"/>
      <c r="G4" s="44" t="s">
        <v>18</v>
      </c>
      <c r="H4" s="44" t="s">
        <v>19</v>
      </c>
    </row>
    <row r="5" spans="1:8" ht="24" x14ac:dyDescent="0.55000000000000004">
      <c r="A5" s="41"/>
      <c r="B5" s="2">
        <v>1</v>
      </c>
      <c r="C5" s="2">
        <v>2</v>
      </c>
      <c r="D5" s="2">
        <v>3</v>
      </c>
      <c r="E5" s="11" t="s">
        <v>16</v>
      </c>
      <c r="F5" s="11" t="s">
        <v>17</v>
      </c>
      <c r="G5" s="44"/>
      <c r="H5" s="44"/>
    </row>
    <row r="6" spans="1:8" ht="24" x14ac:dyDescent="0.55000000000000004">
      <c r="A6" s="15" t="s">
        <v>130</v>
      </c>
      <c r="B6" s="23">
        <v>9022</v>
      </c>
      <c r="C6" s="23">
        <v>2490</v>
      </c>
      <c r="D6" s="23">
        <v>58</v>
      </c>
      <c r="E6" s="22">
        <f>SUM(B6+C6)</f>
        <v>11512</v>
      </c>
      <c r="F6" s="22">
        <f>SUM(B6+D6)</f>
        <v>9080</v>
      </c>
      <c r="G6" s="21">
        <v>12474</v>
      </c>
      <c r="H6" s="21">
        <f>SUM(E6-G6)</f>
        <v>-962</v>
      </c>
    </row>
    <row r="7" spans="1:8" ht="24" x14ac:dyDescent="0.55000000000000004">
      <c r="A7" s="15" t="s">
        <v>131</v>
      </c>
      <c r="B7" s="23">
        <v>6361</v>
      </c>
      <c r="C7" s="23">
        <v>1528</v>
      </c>
      <c r="D7" s="23">
        <v>506</v>
      </c>
      <c r="E7" s="22">
        <f t="shared" ref="E7:E17" si="0">SUM(B7+C7)</f>
        <v>7889</v>
      </c>
      <c r="F7" s="22">
        <f t="shared" ref="F7:F17" si="1">SUM(B7+D7)</f>
        <v>6867</v>
      </c>
      <c r="G7" s="21">
        <v>8094</v>
      </c>
      <c r="H7" s="21">
        <f t="shared" ref="H7:H17" si="2">SUM(E7-G7)</f>
        <v>-205</v>
      </c>
    </row>
    <row r="8" spans="1:8" ht="24" x14ac:dyDescent="0.55000000000000004">
      <c r="A8" s="15" t="s">
        <v>132</v>
      </c>
      <c r="B8" s="23">
        <v>7373</v>
      </c>
      <c r="C8" s="23">
        <v>1801</v>
      </c>
      <c r="D8" s="23">
        <v>149</v>
      </c>
      <c r="E8" s="22">
        <f t="shared" si="0"/>
        <v>9174</v>
      </c>
      <c r="F8" s="22">
        <f t="shared" si="1"/>
        <v>7522</v>
      </c>
      <c r="G8" s="21">
        <v>8128</v>
      </c>
      <c r="H8" s="21">
        <f t="shared" si="2"/>
        <v>1046</v>
      </c>
    </row>
    <row r="9" spans="1:8" ht="24" x14ac:dyDescent="0.55000000000000004">
      <c r="A9" s="15" t="s">
        <v>133</v>
      </c>
      <c r="B9" s="23">
        <v>5165</v>
      </c>
      <c r="C9" s="23">
        <v>1326</v>
      </c>
      <c r="D9" s="23">
        <v>35</v>
      </c>
      <c r="E9" s="22">
        <f t="shared" si="0"/>
        <v>6491</v>
      </c>
      <c r="F9" s="22">
        <f t="shared" si="1"/>
        <v>5200</v>
      </c>
      <c r="G9" s="21">
        <v>5239</v>
      </c>
      <c r="H9" s="21">
        <f t="shared" si="2"/>
        <v>1252</v>
      </c>
    </row>
    <row r="10" spans="1:8" ht="24" x14ac:dyDescent="0.55000000000000004">
      <c r="A10" s="15" t="s">
        <v>134</v>
      </c>
      <c r="B10" s="23">
        <v>4267</v>
      </c>
      <c r="C10" s="23">
        <v>119</v>
      </c>
      <c r="D10" s="23">
        <v>52</v>
      </c>
      <c r="E10" s="22">
        <f t="shared" si="0"/>
        <v>4386</v>
      </c>
      <c r="F10" s="22">
        <f t="shared" si="1"/>
        <v>4319</v>
      </c>
      <c r="G10" s="21">
        <v>4957</v>
      </c>
      <c r="H10" s="21">
        <f t="shared" si="2"/>
        <v>-571</v>
      </c>
    </row>
    <row r="11" spans="1:8" ht="24" x14ac:dyDescent="0.55000000000000004">
      <c r="A11" s="15" t="s">
        <v>135</v>
      </c>
      <c r="B11" s="23">
        <v>5291</v>
      </c>
      <c r="C11" s="23">
        <v>761</v>
      </c>
      <c r="D11" s="23">
        <v>41</v>
      </c>
      <c r="E11" s="22">
        <f t="shared" si="0"/>
        <v>6052</v>
      </c>
      <c r="F11" s="22">
        <f t="shared" si="1"/>
        <v>5332</v>
      </c>
      <c r="G11" s="21">
        <v>6075</v>
      </c>
      <c r="H11" s="21">
        <f t="shared" si="2"/>
        <v>-23</v>
      </c>
    </row>
    <row r="12" spans="1:8" ht="24" x14ac:dyDescent="0.55000000000000004">
      <c r="A12" s="15" t="s">
        <v>136</v>
      </c>
      <c r="B12" s="23">
        <v>4259</v>
      </c>
      <c r="C12" s="23">
        <v>1292</v>
      </c>
      <c r="D12" s="23">
        <v>36</v>
      </c>
      <c r="E12" s="22">
        <f t="shared" si="0"/>
        <v>5551</v>
      </c>
      <c r="F12" s="22">
        <f t="shared" si="1"/>
        <v>4295</v>
      </c>
      <c r="G12" s="21">
        <v>5435</v>
      </c>
      <c r="H12" s="21">
        <f t="shared" si="2"/>
        <v>116</v>
      </c>
    </row>
    <row r="13" spans="1:8" ht="24" x14ac:dyDescent="0.55000000000000004">
      <c r="A13" s="15" t="s">
        <v>137</v>
      </c>
      <c r="B13" s="23">
        <v>4454</v>
      </c>
      <c r="C13" s="23">
        <v>113</v>
      </c>
      <c r="D13" s="23">
        <v>19</v>
      </c>
      <c r="E13" s="22">
        <f t="shared" si="0"/>
        <v>4567</v>
      </c>
      <c r="F13" s="22">
        <f t="shared" si="1"/>
        <v>4473</v>
      </c>
      <c r="G13" s="21">
        <v>4872</v>
      </c>
      <c r="H13" s="21">
        <f t="shared" si="2"/>
        <v>-305</v>
      </c>
    </row>
    <row r="14" spans="1:8" ht="24" x14ac:dyDescent="0.55000000000000004">
      <c r="A14" s="15" t="s">
        <v>138</v>
      </c>
      <c r="B14" s="23">
        <v>3792</v>
      </c>
      <c r="C14" s="23">
        <v>1116</v>
      </c>
      <c r="D14" s="23">
        <v>121</v>
      </c>
      <c r="E14" s="22">
        <f t="shared" si="0"/>
        <v>4908</v>
      </c>
      <c r="F14" s="22">
        <f t="shared" si="1"/>
        <v>3913</v>
      </c>
      <c r="G14" s="21">
        <v>5124</v>
      </c>
      <c r="H14" s="21">
        <f t="shared" si="2"/>
        <v>-216</v>
      </c>
    </row>
    <row r="15" spans="1:8" ht="24" x14ac:dyDescent="0.55000000000000004">
      <c r="A15" s="15" t="s">
        <v>139</v>
      </c>
      <c r="B15" s="23">
        <v>9844</v>
      </c>
      <c r="C15" s="23">
        <v>1265</v>
      </c>
      <c r="D15" s="23">
        <v>127</v>
      </c>
      <c r="E15" s="22">
        <f t="shared" si="0"/>
        <v>11109</v>
      </c>
      <c r="F15" s="22">
        <f t="shared" si="1"/>
        <v>9971</v>
      </c>
      <c r="G15" s="21">
        <v>10594</v>
      </c>
      <c r="H15" s="21">
        <f t="shared" si="2"/>
        <v>515</v>
      </c>
    </row>
    <row r="16" spans="1:8" ht="24" x14ac:dyDescent="0.55000000000000004">
      <c r="A16" s="15" t="s">
        <v>140</v>
      </c>
      <c r="B16" s="23">
        <v>5233</v>
      </c>
      <c r="C16" s="23">
        <v>874</v>
      </c>
      <c r="D16" s="23">
        <v>204</v>
      </c>
      <c r="E16" s="22">
        <f t="shared" si="0"/>
        <v>6107</v>
      </c>
      <c r="F16" s="22">
        <f t="shared" si="1"/>
        <v>5437</v>
      </c>
      <c r="G16" s="21">
        <v>6191</v>
      </c>
      <c r="H16" s="21">
        <f t="shared" si="2"/>
        <v>-84</v>
      </c>
    </row>
    <row r="17" spans="1:8" ht="24" x14ac:dyDescent="0.55000000000000004">
      <c r="A17" s="15" t="s">
        <v>141</v>
      </c>
      <c r="B17" s="23">
        <v>15019</v>
      </c>
      <c r="C17" s="23">
        <v>1323</v>
      </c>
      <c r="D17" s="23">
        <v>672</v>
      </c>
      <c r="E17" s="22">
        <f t="shared" si="0"/>
        <v>16342</v>
      </c>
      <c r="F17" s="22">
        <f t="shared" si="1"/>
        <v>15691</v>
      </c>
      <c r="G17" s="21">
        <v>16293</v>
      </c>
      <c r="H17" s="21">
        <f t="shared" si="2"/>
        <v>49</v>
      </c>
    </row>
    <row r="18" spans="1:8" ht="24" x14ac:dyDescent="0.55000000000000004">
      <c r="A18" s="1" t="s">
        <v>0</v>
      </c>
      <c r="B18" s="10">
        <f t="shared" ref="B18:H18" si="3">SUM(B6:B17)</f>
        <v>80080</v>
      </c>
      <c r="C18" s="10">
        <f t="shared" si="3"/>
        <v>14008</v>
      </c>
      <c r="D18" s="10">
        <f t="shared" si="3"/>
        <v>2020</v>
      </c>
      <c r="E18" s="10">
        <f t="shared" si="3"/>
        <v>94088</v>
      </c>
      <c r="F18" s="10">
        <f t="shared" si="3"/>
        <v>82100</v>
      </c>
      <c r="G18" s="10">
        <f t="shared" si="3"/>
        <v>93476</v>
      </c>
      <c r="H18" s="10">
        <f t="shared" si="3"/>
        <v>612</v>
      </c>
    </row>
    <row r="20" spans="1:8" ht="21.75" x14ac:dyDescent="0.5">
      <c r="A20" s="14" t="s">
        <v>22</v>
      </c>
      <c r="B20" s="14"/>
      <c r="C20" s="14"/>
      <c r="D20" s="14"/>
      <c r="E20" s="14"/>
      <c r="F20" s="14"/>
      <c r="G20" s="14"/>
      <c r="H20" s="14"/>
    </row>
    <row r="21" spans="1:8" ht="21.75" x14ac:dyDescent="0.5">
      <c r="A21" s="14" t="s">
        <v>23</v>
      </c>
      <c r="B21" s="14"/>
      <c r="C21" s="14"/>
      <c r="D21" s="14"/>
      <c r="E21" s="14"/>
      <c r="F21" s="14"/>
      <c r="G21" s="14"/>
      <c r="H21" s="14"/>
    </row>
  </sheetData>
  <mergeCells count="5">
    <mergeCell ref="A4:A5"/>
    <mergeCell ref="B4:F4"/>
    <mergeCell ref="G4:G5"/>
    <mergeCell ref="H4:H5"/>
    <mergeCell ref="A2:H2"/>
  </mergeCells>
  <pageMargins left="0.59055118110236215" right="0.19685039370078741" top="0.19685039370078741" bottom="0.19685039370078741" header="0" footer="0"/>
  <pageSetup paperSize="9" scale="11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2"/>
  <sheetViews>
    <sheetView workbookViewId="0">
      <selection activeCell="A2" sqref="A2:H2"/>
    </sheetView>
  </sheetViews>
  <sheetFormatPr defaultRowHeight="12.75" x14ac:dyDescent="0.2"/>
  <cols>
    <col min="1" max="1" width="20.7109375" customWidth="1"/>
    <col min="2" max="6" width="12.7109375" customWidth="1"/>
    <col min="7" max="7" width="22.28515625" bestFit="1" customWidth="1"/>
    <col min="8" max="8" width="17.85546875" bestFit="1" customWidth="1"/>
  </cols>
  <sheetData>
    <row r="1" spans="1:8" ht="9.9499999999999993" customHeight="1" x14ac:dyDescent="0.2"/>
    <row r="2" spans="1:8" ht="27.75" x14ac:dyDescent="0.2">
      <c r="A2" s="45" t="s">
        <v>145</v>
      </c>
      <c r="B2" s="45"/>
      <c r="C2" s="45"/>
      <c r="D2" s="45"/>
      <c r="E2" s="45"/>
      <c r="F2" s="45"/>
      <c r="G2" s="45"/>
      <c r="H2" s="45"/>
    </row>
    <row r="3" spans="1:8" ht="9.9499999999999993" customHeight="1" x14ac:dyDescent="0.2">
      <c r="A3" s="6"/>
      <c r="B3" s="6"/>
      <c r="C3" s="6"/>
      <c r="D3" s="6"/>
      <c r="E3" s="3"/>
      <c r="F3" s="3"/>
      <c r="G3" s="3"/>
      <c r="H3" s="3"/>
    </row>
    <row r="4" spans="1:8" ht="24" x14ac:dyDescent="0.55000000000000004">
      <c r="A4" s="40" t="s">
        <v>15</v>
      </c>
      <c r="B4" s="46" t="s">
        <v>20</v>
      </c>
      <c r="C4" s="46"/>
      <c r="D4" s="46"/>
      <c r="E4" s="46"/>
      <c r="F4" s="46"/>
      <c r="G4" s="44" t="s">
        <v>18</v>
      </c>
      <c r="H4" s="44" t="s">
        <v>19</v>
      </c>
    </row>
    <row r="5" spans="1:8" ht="24" x14ac:dyDescent="0.55000000000000004">
      <c r="A5" s="41"/>
      <c r="B5" s="2">
        <v>1</v>
      </c>
      <c r="C5" s="2">
        <v>2</v>
      </c>
      <c r="D5" s="2">
        <v>3</v>
      </c>
      <c r="E5" s="11" t="s">
        <v>16</v>
      </c>
      <c r="F5" s="11" t="s">
        <v>17</v>
      </c>
      <c r="G5" s="44"/>
      <c r="H5" s="44"/>
    </row>
    <row r="6" spans="1:8" ht="24" x14ac:dyDescent="0.55000000000000004">
      <c r="A6" s="12" t="s">
        <v>142</v>
      </c>
      <c r="B6" s="23">
        <v>4451</v>
      </c>
      <c r="C6" s="23">
        <v>2178</v>
      </c>
      <c r="D6" s="23">
        <v>31</v>
      </c>
      <c r="E6" s="22">
        <f>SUM(B6+C6)</f>
        <v>6629</v>
      </c>
      <c r="F6" s="22">
        <f>SUM(B6+D6)</f>
        <v>4482</v>
      </c>
      <c r="G6" s="21">
        <v>6068</v>
      </c>
      <c r="H6" s="21">
        <f>SUM(E6-G6)</f>
        <v>561</v>
      </c>
    </row>
    <row r="7" spans="1:8" ht="24" x14ac:dyDescent="0.55000000000000004">
      <c r="A7" s="12" t="s">
        <v>143</v>
      </c>
      <c r="B7" s="23">
        <v>4152</v>
      </c>
      <c r="C7" s="23">
        <v>1081</v>
      </c>
      <c r="D7" s="23">
        <v>88</v>
      </c>
      <c r="E7" s="22">
        <f t="shared" ref="E7:E8" si="0">SUM(B7+C7)</f>
        <v>5233</v>
      </c>
      <c r="F7" s="22">
        <f t="shared" ref="F7:F8" si="1">SUM(B7+D7)</f>
        <v>4240</v>
      </c>
      <c r="G7" s="21">
        <v>5084</v>
      </c>
      <c r="H7" s="21">
        <f t="shared" ref="H7:H8" si="2">SUM(E7-G7)</f>
        <v>149</v>
      </c>
    </row>
    <row r="8" spans="1:8" ht="24" x14ac:dyDescent="0.55000000000000004">
      <c r="A8" s="12" t="s">
        <v>144</v>
      </c>
      <c r="B8" s="23">
        <v>6446</v>
      </c>
      <c r="C8" s="23">
        <v>1382</v>
      </c>
      <c r="D8" s="23">
        <v>244</v>
      </c>
      <c r="E8" s="22">
        <f t="shared" si="0"/>
        <v>7828</v>
      </c>
      <c r="F8" s="22">
        <f t="shared" si="1"/>
        <v>6690</v>
      </c>
      <c r="G8" s="21">
        <v>7339</v>
      </c>
      <c r="H8" s="21">
        <f t="shared" si="2"/>
        <v>489</v>
      </c>
    </row>
    <row r="9" spans="1:8" ht="24" x14ac:dyDescent="0.55000000000000004">
      <c r="A9" s="1" t="s">
        <v>0</v>
      </c>
      <c r="B9" s="10">
        <f t="shared" ref="B9:H9" si="3">SUM(B6:B8)</f>
        <v>15049</v>
      </c>
      <c r="C9" s="10">
        <f t="shared" si="3"/>
        <v>4641</v>
      </c>
      <c r="D9" s="10">
        <f t="shared" si="3"/>
        <v>363</v>
      </c>
      <c r="E9" s="10">
        <f t="shared" si="3"/>
        <v>19690</v>
      </c>
      <c r="F9" s="10">
        <f t="shared" si="3"/>
        <v>15412</v>
      </c>
      <c r="G9" s="10">
        <f t="shared" si="3"/>
        <v>18491</v>
      </c>
      <c r="H9" s="10">
        <f t="shared" si="3"/>
        <v>1199</v>
      </c>
    </row>
    <row r="11" spans="1:8" ht="21.75" x14ac:dyDescent="0.5">
      <c r="A11" s="14" t="s">
        <v>22</v>
      </c>
      <c r="B11" s="14"/>
      <c r="C11" s="14"/>
      <c r="D11" s="14"/>
      <c r="E11" s="14"/>
      <c r="F11" s="14"/>
      <c r="G11" s="14"/>
      <c r="H11" s="14"/>
    </row>
    <row r="12" spans="1:8" ht="21.75" x14ac:dyDescent="0.5">
      <c r="A12" s="14" t="s">
        <v>23</v>
      </c>
      <c r="B12" s="14"/>
      <c r="C12" s="14"/>
      <c r="D12" s="14"/>
      <c r="E12" s="14"/>
      <c r="F12" s="14"/>
      <c r="G12" s="14"/>
      <c r="H12" s="14"/>
    </row>
  </sheetData>
  <mergeCells count="5">
    <mergeCell ref="A4:A5"/>
    <mergeCell ref="B4:F4"/>
    <mergeCell ref="G4:G5"/>
    <mergeCell ref="H4:H5"/>
    <mergeCell ref="A2:H2"/>
  </mergeCells>
  <pageMargins left="0.59055118110236215" right="0.19685039370078741" top="0.19685039370078741" bottom="0.19685039370078741" header="0" footer="0"/>
  <pageSetup paperSize="9" scale="11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2"/>
  <sheetViews>
    <sheetView workbookViewId="0">
      <selection activeCell="A2" sqref="A2:H2"/>
    </sheetView>
  </sheetViews>
  <sheetFormatPr defaultRowHeight="12.75" x14ac:dyDescent="0.2"/>
  <cols>
    <col min="1" max="1" width="20.7109375" customWidth="1"/>
    <col min="2" max="6" width="12.7109375" customWidth="1"/>
    <col min="7" max="7" width="22.28515625" bestFit="1" customWidth="1"/>
    <col min="8" max="8" width="17.85546875" bestFit="1" customWidth="1"/>
  </cols>
  <sheetData>
    <row r="1" spans="1:8" ht="9.9499999999999993" customHeight="1" x14ac:dyDescent="0.2"/>
    <row r="2" spans="1:8" ht="27.75" x14ac:dyDescent="0.2">
      <c r="A2" s="45" t="s">
        <v>149</v>
      </c>
      <c r="B2" s="45"/>
      <c r="C2" s="45"/>
      <c r="D2" s="45"/>
      <c r="E2" s="45"/>
      <c r="F2" s="45"/>
      <c r="G2" s="45"/>
      <c r="H2" s="45"/>
    </row>
    <row r="3" spans="1:8" ht="9.9499999999999993" customHeight="1" x14ac:dyDescent="0.2">
      <c r="A3" s="6"/>
      <c r="B3" s="6"/>
      <c r="C3" s="6"/>
      <c r="D3" s="6"/>
      <c r="E3" s="3"/>
      <c r="F3" s="3"/>
      <c r="G3" s="3"/>
      <c r="H3" s="3"/>
    </row>
    <row r="4" spans="1:8" ht="24" x14ac:dyDescent="0.55000000000000004">
      <c r="A4" s="40" t="s">
        <v>15</v>
      </c>
      <c r="B4" s="46" t="s">
        <v>20</v>
      </c>
      <c r="C4" s="46"/>
      <c r="D4" s="46"/>
      <c r="E4" s="46"/>
      <c r="F4" s="46"/>
      <c r="G4" s="44" t="s">
        <v>18</v>
      </c>
      <c r="H4" s="44" t="s">
        <v>19</v>
      </c>
    </row>
    <row r="5" spans="1:8" ht="24" x14ac:dyDescent="0.55000000000000004">
      <c r="A5" s="41"/>
      <c r="B5" s="2">
        <v>1</v>
      </c>
      <c r="C5" s="2">
        <v>2</v>
      </c>
      <c r="D5" s="2">
        <v>3</v>
      </c>
      <c r="E5" s="11" t="s">
        <v>16</v>
      </c>
      <c r="F5" s="11" t="s">
        <v>17</v>
      </c>
      <c r="G5" s="44"/>
      <c r="H5" s="44"/>
    </row>
    <row r="6" spans="1:8" ht="24" x14ac:dyDescent="0.55000000000000004">
      <c r="A6" s="15" t="s">
        <v>146</v>
      </c>
      <c r="B6" s="23">
        <v>5297</v>
      </c>
      <c r="C6" s="23">
        <v>1165</v>
      </c>
      <c r="D6" s="23">
        <v>118</v>
      </c>
      <c r="E6" s="22">
        <f>SUM(B6+C6)</f>
        <v>6462</v>
      </c>
      <c r="F6" s="22">
        <f>SUM(B6+D6)</f>
        <v>5415</v>
      </c>
      <c r="G6" s="21">
        <v>3868</v>
      </c>
      <c r="H6" s="21">
        <f>SUM(E6-G6)</f>
        <v>2594</v>
      </c>
    </row>
    <row r="7" spans="1:8" ht="24" x14ac:dyDescent="0.55000000000000004">
      <c r="A7" s="15" t="s">
        <v>147</v>
      </c>
      <c r="B7" s="23">
        <v>2835</v>
      </c>
      <c r="C7" s="23">
        <v>792</v>
      </c>
      <c r="D7" s="23">
        <v>90</v>
      </c>
      <c r="E7" s="22">
        <f t="shared" ref="E7:E8" si="0">SUM(B7+C7)</f>
        <v>3627</v>
      </c>
      <c r="F7" s="22">
        <f t="shared" ref="F7:F8" si="1">SUM(B7+D7)</f>
        <v>2925</v>
      </c>
      <c r="G7" s="21">
        <v>6429</v>
      </c>
      <c r="H7" s="21">
        <f t="shared" ref="H7:H8" si="2">SUM(E7-G7)</f>
        <v>-2802</v>
      </c>
    </row>
    <row r="8" spans="1:8" ht="24" x14ac:dyDescent="0.55000000000000004">
      <c r="A8" s="15" t="s">
        <v>148</v>
      </c>
      <c r="B8" s="23">
        <v>5658</v>
      </c>
      <c r="C8" s="23">
        <v>1406</v>
      </c>
      <c r="D8" s="23">
        <v>120</v>
      </c>
      <c r="E8" s="22">
        <f t="shared" si="0"/>
        <v>7064</v>
      </c>
      <c r="F8" s="22">
        <f t="shared" si="1"/>
        <v>5778</v>
      </c>
      <c r="G8" s="21">
        <v>6669</v>
      </c>
      <c r="H8" s="21">
        <f t="shared" si="2"/>
        <v>395</v>
      </c>
    </row>
    <row r="9" spans="1:8" ht="24" x14ac:dyDescent="0.55000000000000004">
      <c r="A9" s="1" t="s">
        <v>0</v>
      </c>
      <c r="B9" s="10">
        <f t="shared" ref="B9:H9" si="3">SUM(B6:B8)</f>
        <v>13790</v>
      </c>
      <c r="C9" s="10">
        <f t="shared" si="3"/>
        <v>3363</v>
      </c>
      <c r="D9" s="10">
        <f t="shared" si="3"/>
        <v>328</v>
      </c>
      <c r="E9" s="10">
        <f t="shared" si="3"/>
        <v>17153</v>
      </c>
      <c r="F9" s="10">
        <f t="shared" si="3"/>
        <v>14118</v>
      </c>
      <c r="G9" s="10">
        <f t="shared" si="3"/>
        <v>16966</v>
      </c>
      <c r="H9" s="10">
        <f t="shared" si="3"/>
        <v>187</v>
      </c>
    </row>
    <row r="11" spans="1:8" ht="21.75" x14ac:dyDescent="0.5">
      <c r="A11" s="14" t="s">
        <v>22</v>
      </c>
      <c r="B11" s="14"/>
      <c r="C11" s="14"/>
      <c r="D11" s="14"/>
      <c r="E11" s="14"/>
      <c r="F11" s="14"/>
      <c r="G11" s="14"/>
      <c r="H11" s="14"/>
    </row>
    <row r="12" spans="1:8" ht="21.75" x14ac:dyDescent="0.5">
      <c r="A12" s="14" t="s">
        <v>23</v>
      </c>
      <c r="B12" s="14"/>
      <c r="C12" s="14"/>
      <c r="D12" s="14"/>
      <c r="E12" s="14"/>
      <c r="F12" s="14"/>
      <c r="G12" s="14"/>
      <c r="H12" s="14"/>
    </row>
  </sheetData>
  <mergeCells count="5">
    <mergeCell ref="A4:A5"/>
    <mergeCell ref="B4:F4"/>
    <mergeCell ref="G4:G5"/>
    <mergeCell ref="H4:H5"/>
    <mergeCell ref="A2:H2"/>
  </mergeCells>
  <pageMargins left="0.59055118110236215" right="0.19685039370078741" top="0.19685039370078741" bottom="0.19685039370078741" header="0" footer="0"/>
  <pageSetup paperSize="9" scale="1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2"/>
  <sheetViews>
    <sheetView workbookViewId="0">
      <selection activeCell="A2" sqref="A2:H2"/>
    </sheetView>
  </sheetViews>
  <sheetFormatPr defaultRowHeight="12.75" x14ac:dyDescent="0.2"/>
  <cols>
    <col min="1" max="1" width="20.7109375" customWidth="1"/>
    <col min="2" max="6" width="12.7109375" customWidth="1"/>
    <col min="7" max="7" width="22.28515625" bestFit="1" customWidth="1"/>
    <col min="8" max="8" width="17.85546875" bestFit="1" customWidth="1"/>
  </cols>
  <sheetData>
    <row r="1" spans="1:8" ht="9.9499999999999993" customHeight="1" x14ac:dyDescent="0.2"/>
    <row r="2" spans="1:8" ht="27.75" x14ac:dyDescent="0.2">
      <c r="A2" s="45" t="s">
        <v>21</v>
      </c>
      <c r="B2" s="45"/>
      <c r="C2" s="45"/>
      <c r="D2" s="45"/>
      <c r="E2" s="45"/>
      <c r="F2" s="45"/>
      <c r="G2" s="45"/>
      <c r="H2" s="45"/>
    </row>
    <row r="3" spans="1:8" s="3" customFormat="1" ht="9.9499999999999993" customHeight="1" x14ac:dyDescent="0.2">
      <c r="A3" s="4"/>
      <c r="B3" s="4"/>
      <c r="C3" s="4"/>
      <c r="D3" s="4"/>
    </row>
    <row r="4" spans="1:8" ht="24" x14ac:dyDescent="0.55000000000000004">
      <c r="A4" s="40" t="s">
        <v>15</v>
      </c>
      <c r="B4" s="46" t="s">
        <v>20</v>
      </c>
      <c r="C4" s="46"/>
      <c r="D4" s="46"/>
      <c r="E4" s="46"/>
      <c r="F4" s="46"/>
      <c r="G4" s="44" t="s">
        <v>18</v>
      </c>
      <c r="H4" s="44" t="s">
        <v>19</v>
      </c>
    </row>
    <row r="5" spans="1:8" ht="24" x14ac:dyDescent="0.55000000000000004">
      <c r="A5" s="41"/>
      <c r="B5" s="2">
        <v>1</v>
      </c>
      <c r="C5" s="2">
        <v>2</v>
      </c>
      <c r="D5" s="2">
        <v>3</v>
      </c>
      <c r="E5" s="11" t="s">
        <v>16</v>
      </c>
      <c r="F5" s="11" t="s">
        <v>17</v>
      </c>
      <c r="G5" s="44"/>
      <c r="H5" s="44"/>
    </row>
    <row r="6" spans="1:8" ht="24" x14ac:dyDescent="0.55000000000000004">
      <c r="A6" s="12" t="s">
        <v>24</v>
      </c>
      <c r="B6" s="18">
        <v>18860</v>
      </c>
      <c r="C6" s="18">
        <v>1684</v>
      </c>
      <c r="D6" s="18">
        <v>912</v>
      </c>
      <c r="E6" s="19">
        <f>SUM(B6+C6)</f>
        <v>20544</v>
      </c>
      <c r="F6" s="19">
        <f>SUM(B6+D6)</f>
        <v>19772</v>
      </c>
      <c r="G6" s="20">
        <v>20921</v>
      </c>
      <c r="H6" s="21">
        <f>E6-G6</f>
        <v>-377</v>
      </c>
    </row>
    <row r="7" spans="1:8" ht="24" x14ac:dyDescent="0.55000000000000004">
      <c r="A7" s="12" t="s">
        <v>25</v>
      </c>
      <c r="B7" s="18">
        <v>6530</v>
      </c>
      <c r="C7" s="18">
        <v>568</v>
      </c>
      <c r="D7" s="18">
        <v>163</v>
      </c>
      <c r="E7" s="19">
        <f t="shared" ref="E7:E18" si="0">SUM(B7+C7)</f>
        <v>7098</v>
      </c>
      <c r="F7" s="19">
        <f t="shared" ref="F7:F18" si="1">SUM(B7+D7)</f>
        <v>6693</v>
      </c>
      <c r="G7" s="20">
        <v>6822</v>
      </c>
      <c r="H7" s="21">
        <f t="shared" ref="H7:H18" si="2">E7-G7</f>
        <v>276</v>
      </c>
    </row>
    <row r="8" spans="1:8" ht="24" x14ac:dyDescent="0.55000000000000004">
      <c r="A8" s="12" t="s">
        <v>26</v>
      </c>
      <c r="B8" s="18">
        <v>2822</v>
      </c>
      <c r="C8" s="18">
        <v>937</v>
      </c>
      <c r="D8" s="18">
        <v>108</v>
      </c>
      <c r="E8" s="19">
        <f t="shared" si="0"/>
        <v>3759</v>
      </c>
      <c r="F8" s="19">
        <f t="shared" si="1"/>
        <v>2930</v>
      </c>
      <c r="G8" s="20">
        <v>3729</v>
      </c>
      <c r="H8" s="21">
        <f t="shared" si="2"/>
        <v>30</v>
      </c>
    </row>
    <row r="9" spans="1:8" ht="24" x14ac:dyDescent="0.55000000000000004">
      <c r="A9" s="12" t="s">
        <v>27</v>
      </c>
      <c r="B9" s="18">
        <v>4139</v>
      </c>
      <c r="C9" s="18">
        <v>387</v>
      </c>
      <c r="D9" s="18">
        <v>50</v>
      </c>
      <c r="E9" s="19">
        <f t="shared" si="0"/>
        <v>4526</v>
      </c>
      <c r="F9" s="19">
        <f t="shared" si="1"/>
        <v>4189</v>
      </c>
      <c r="G9" s="20">
        <v>4886</v>
      </c>
      <c r="H9" s="21">
        <f t="shared" si="2"/>
        <v>-360</v>
      </c>
    </row>
    <row r="10" spans="1:8" ht="24" x14ac:dyDescent="0.55000000000000004">
      <c r="A10" s="12" t="s">
        <v>28</v>
      </c>
      <c r="B10" s="18">
        <v>2559</v>
      </c>
      <c r="C10" s="18">
        <v>695</v>
      </c>
      <c r="D10" s="18">
        <v>215</v>
      </c>
      <c r="E10" s="19">
        <f t="shared" si="0"/>
        <v>3254</v>
      </c>
      <c r="F10" s="19">
        <f t="shared" si="1"/>
        <v>2774</v>
      </c>
      <c r="G10" s="20">
        <v>3216</v>
      </c>
      <c r="H10" s="21">
        <f t="shared" si="2"/>
        <v>38</v>
      </c>
    </row>
    <row r="11" spans="1:8" ht="24" x14ac:dyDescent="0.55000000000000004">
      <c r="A11" s="12" t="s">
        <v>29</v>
      </c>
      <c r="B11" s="18">
        <v>5319</v>
      </c>
      <c r="C11" s="18">
        <v>559</v>
      </c>
      <c r="D11" s="18">
        <v>382</v>
      </c>
      <c r="E11" s="19">
        <f t="shared" si="0"/>
        <v>5878</v>
      </c>
      <c r="F11" s="19">
        <f t="shared" si="1"/>
        <v>5701</v>
      </c>
      <c r="G11" s="20">
        <v>5908</v>
      </c>
      <c r="H11" s="21">
        <f t="shared" si="2"/>
        <v>-30</v>
      </c>
    </row>
    <row r="12" spans="1:8" ht="24" x14ac:dyDescent="0.55000000000000004">
      <c r="A12" s="12" t="s">
        <v>30</v>
      </c>
      <c r="B12" s="18">
        <v>15686</v>
      </c>
      <c r="C12" s="18">
        <v>753</v>
      </c>
      <c r="D12" s="18">
        <v>793</v>
      </c>
      <c r="E12" s="19">
        <f t="shared" si="0"/>
        <v>16439</v>
      </c>
      <c r="F12" s="19">
        <f t="shared" si="1"/>
        <v>16479</v>
      </c>
      <c r="G12" s="20">
        <v>19517</v>
      </c>
      <c r="H12" s="21">
        <f t="shared" si="2"/>
        <v>-3078</v>
      </c>
    </row>
    <row r="13" spans="1:8" ht="24" x14ac:dyDescent="0.55000000000000004">
      <c r="A13" s="12" t="s">
        <v>31</v>
      </c>
      <c r="B13" s="18">
        <v>7822</v>
      </c>
      <c r="C13" s="18">
        <v>418</v>
      </c>
      <c r="D13" s="18">
        <v>487</v>
      </c>
      <c r="E13" s="19">
        <f t="shared" si="0"/>
        <v>8240</v>
      </c>
      <c r="F13" s="19">
        <f t="shared" si="1"/>
        <v>8309</v>
      </c>
      <c r="G13" s="20">
        <v>8326</v>
      </c>
      <c r="H13" s="21">
        <f t="shared" si="2"/>
        <v>-86</v>
      </c>
    </row>
    <row r="14" spans="1:8" ht="24" x14ac:dyDescent="0.55000000000000004">
      <c r="A14" s="12" t="s">
        <v>32</v>
      </c>
      <c r="B14" s="18">
        <v>7733</v>
      </c>
      <c r="C14" s="18">
        <v>483</v>
      </c>
      <c r="D14" s="18">
        <v>249</v>
      </c>
      <c r="E14" s="19">
        <f t="shared" si="0"/>
        <v>8216</v>
      </c>
      <c r="F14" s="19">
        <f t="shared" si="1"/>
        <v>7982</v>
      </c>
      <c r="G14" s="20">
        <v>7657</v>
      </c>
      <c r="H14" s="21">
        <f t="shared" si="2"/>
        <v>559</v>
      </c>
    </row>
    <row r="15" spans="1:8" ht="24" x14ac:dyDescent="0.55000000000000004">
      <c r="A15" s="12" t="s">
        <v>33</v>
      </c>
      <c r="B15" s="18">
        <v>6221</v>
      </c>
      <c r="C15" s="18">
        <v>973</v>
      </c>
      <c r="D15" s="18">
        <v>239</v>
      </c>
      <c r="E15" s="19">
        <f t="shared" si="0"/>
        <v>7194</v>
      </c>
      <c r="F15" s="19">
        <f t="shared" si="1"/>
        <v>6460</v>
      </c>
      <c r="G15" s="20">
        <v>7431</v>
      </c>
      <c r="H15" s="21">
        <f t="shared" si="2"/>
        <v>-237</v>
      </c>
    </row>
    <row r="16" spans="1:8" ht="24" x14ac:dyDescent="0.55000000000000004">
      <c r="A16" s="12" t="s">
        <v>34</v>
      </c>
      <c r="B16" s="18">
        <v>15963</v>
      </c>
      <c r="C16" s="18">
        <v>2959</v>
      </c>
      <c r="D16" s="18">
        <v>2313</v>
      </c>
      <c r="E16" s="19">
        <f t="shared" si="0"/>
        <v>18922</v>
      </c>
      <c r="F16" s="19">
        <f t="shared" si="1"/>
        <v>18276</v>
      </c>
      <c r="G16" s="20">
        <v>26331</v>
      </c>
      <c r="H16" s="21">
        <f t="shared" si="2"/>
        <v>-7409</v>
      </c>
    </row>
    <row r="17" spans="1:8" ht="24" x14ac:dyDescent="0.55000000000000004">
      <c r="A17" s="12" t="s">
        <v>35</v>
      </c>
      <c r="B17" s="18">
        <v>7673</v>
      </c>
      <c r="C17" s="18">
        <v>5545</v>
      </c>
      <c r="D17" s="18">
        <v>587</v>
      </c>
      <c r="E17" s="19">
        <f t="shared" si="0"/>
        <v>13218</v>
      </c>
      <c r="F17" s="19">
        <f t="shared" si="1"/>
        <v>8260</v>
      </c>
      <c r="G17" s="20">
        <v>10137</v>
      </c>
      <c r="H17" s="21">
        <f t="shared" si="2"/>
        <v>3081</v>
      </c>
    </row>
    <row r="18" spans="1:8" ht="24" x14ac:dyDescent="0.55000000000000004">
      <c r="A18" s="13" t="s">
        <v>36</v>
      </c>
      <c r="B18" s="18">
        <v>5885</v>
      </c>
      <c r="C18" s="18">
        <v>2008</v>
      </c>
      <c r="D18" s="18">
        <v>144</v>
      </c>
      <c r="E18" s="19">
        <f t="shared" si="0"/>
        <v>7893</v>
      </c>
      <c r="F18" s="19">
        <f t="shared" si="1"/>
        <v>6029</v>
      </c>
      <c r="G18" s="20">
        <v>8079</v>
      </c>
      <c r="H18" s="21">
        <f t="shared" si="2"/>
        <v>-186</v>
      </c>
    </row>
    <row r="19" spans="1:8" ht="24" x14ac:dyDescent="0.55000000000000004">
      <c r="A19" s="1" t="s">
        <v>0</v>
      </c>
      <c r="B19" s="10">
        <f>SUM(B6:B18)</f>
        <v>107212</v>
      </c>
      <c r="C19" s="10">
        <f t="shared" ref="C19:H19" si="3">SUM(C6:C18)</f>
        <v>17969</v>
      </c>
      <c r="D19" s="10">
        <f t="shared" si="3"/>
        <v>6642</v>
      </c>
      <c r="E19" s="10">
        <f t="shared" si="3"/>
        <v>125181</v>
      </c>
      <c r="F19" s="10">
        <f t="shared" si="3"/>
        <v>113854</v>
      </c>
      <c r="G19" s="10">
        <f t="shared" si="3"/>
        <v>132960</v>
      </c>
      <c r="H19" s="10">
        <f t="shared" si="3"/>
        <v>-7779</v>
      </c>
    </row>
    <row r="21" spans="1:8" ht="21.75" x14ac:dyDescent="0.5">
      <c r="A21" s="39" t="s">
        <v>22</v>
      </c>
      <c r="B21" s="39"/>
      <c r="C21" s="39"/>
      <c r="D21" s="39"/>
      <c r="E21" s="39"/>
      <c r="F21" s="39"/>
      <c r="G21" s="39"/>
      <c r="H21" s="39"/>
    </row>
    <row r="22" spans="1:8" ht="21.75" x14ac:dyDescent="0.5">
      <c r="A22" s="39" t="s">
        <v>23</v>
      </c>
      <c r="B22" s="39"/>
      <c r="C22" s="39"/>
      <c r="D22" s="39"/>
      <c r="E22" s="39"/>
      <c r="F22" s="39"/>
      <c r="G22" s="39"/>
      <c r="H22" s="39"/>
    </row>
  </sheetData>
  <mergeCells count="7">
    <mergeCell ref="H4:H5"/>
    <mergeCell ref="A2:H2"/>
    <mergeCell ref="A21:H21"/>
    <mergeCell ref="A22:H22"/>
    <mergeCell ref="A4:A5"/>
    <mergeCell ref="B4:F4"/>
    <mergeCell ref="G4:G5"/>
  </mergeCells>
  <pageMargins left="0.59055118110236227" right="0.19685039370078741" top="0.19685039370078741" bottom="0.19685039370078741" header="0" footer="0"/>
  <pageSetup paperSize="9" scale="11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1"/>
  <sheetViews>
    <sheetView workbookViewId="0">
      <selection activeCell="A2" sqref="A2:H2"/>
    </sheetView>
  </sheetViews>
  <sheetFormatPr defaultRowHeight="12.75" x14ac:dyDescent="0.2"/>
  <cols>
    <col min="1" max="1" width="20.7109375" customWidth="1"/>
    <col min="2" max="6" width="12.7109375" customWidth="1"/>
    <col min="7" max="7" width="22.28515625" bestFit="1" customWidth="1"/>
    <col min="8" max="8" width="17.85546875" bestFit="1" customWidth="1"/>
  </cols>
  <sheetData>
    <row r="1" spans="1:8" ht="9.9499999999999993" customHeight="1" x14ac:dyDescent="0.2"/>
    <row r="2" spans="1:8" ht="27.75" x14ac:dyDescent="0.2">
      <c r="A2" s="45" t="s">
        <v>37</v>
      </c>
      <c r="B2" s="45"/>
      <c r="C2" s="45"/>
      <c r="D2" s="45"/>
      <c r="E2" s="45"/>
      <c r="F2" s="45"/>
      <c r="G2" s="45"/>
      <c r="H2" s="45"/>
    </row>
    <row r="3" spans="1:8" ht="9.9499999999999993" customHeight="1" x14ac:dyDescent="0.2">
      <c r="A3" s="6"/>
      <c r="B3" s="6"/>
      <c r="C3" s="6"/>
      <c r="D3" s="6"/>
      <c r="E3" s="3"/>
      <c r="F3" s="3"/>
      <c r="G3" s="3"/>
      <c r="H3" s="3"/>
    </row>
    <row r="4" spans="1:8" ht="24" x14ac:dyDescent="0.55000000000000004">
      <c r="A4" s="40" t="s">
        <v>15</v>
      </c>
      <c r="B4" s="46" t="s">
        <v>20</v>
      </c>
      <c r="C4" s="46"/>
      <c r="D4" s="46"/>
      <c r="E4" s="46"/>
      <c r="F4" s="46"/>
      <c r="G4" s="44" t="s">
        <v>18</v>
      </c>
      <c r="H4" s="44" t="s">
        <v>19</v>
      </c>
    </row>
    <row r="5" spans="1:8" ht="24" x14ac:dyDescent="0.55000000000000004">
      <c r="A5" s="41"/>
      <c r="B5" s="2">
        <v>1</v>
      </c>
      <c r="C5" s="2">
        <v>2</v>
      </c>
      <c r="D5" s="2">
        <v>3</v>
      </c>
      <c r="E5" s="11" t="s">
        <v>16</v>
      </c>
      <c r="F5" s="11" t="s">
        <v>17</v>
      </c>
      <c r="G5" s="44"/>
      <c r="H5" s="44"/>
    </row>
    <row r="6" spans="1:8" ht="24" x14ac:dyDescent="0.55000000000000004">
      <c r="A6" s="12" t="s">
        <v>39</v>
      </c>
      <c r="B6" s="23">
        <v>8976</v>
      </c>
      <c r="C6" s="23">
        <v>737</v>
      </c>
      <c r="D6" s="23">
        <v>500</v>
      </c>
      <c r="E6" s="22">
        <f>SUM(B6+C6)</f>
        <v>9713</v>
      </c>
      <c r="F6" s="22">
        <f>SUM(B6+D6)</f>
        <v>9476</v>
      </c>
      <c r="G6" s="21">
        <v>11292</v>
      </c>
      <c r="H6" s="21">
        <f>SUM(E6-G6)</f>
        <v>-1579</v>
      </c>
    </row>
    <row r="7" spans="1:8" ht="24" x14ac:dyDescent="0.55000000000000004">
      <c r="A7" s="12" t="s">
        <v>40</v>
      </c>
      <c r="B7" s="23">
        <v>4386</v>
      </c>
      <c r="C7" s="23">
        <v>1799</v>
      </c>
      <c r="D7" s="23">
        <v>15</v>
      </c>
      <c r="E7" s="22">
        <f t="shared" ref="E7:E17" si="0">SUM(B7+C7)</f>
        <v>6185</v>
      </c>
      <c r="F7" s="22">
        <f t="shared" ref="F7:F17" si="1">SUM(B7+D7)</f>
        <v>4401</v>
      </c>
      <c r="G7" s="21">
        <v>5866</v>
      </c>
      <c r="H7" s="21">
        <f t="shared" ref="H7:H17" si="2">SUM(E7-G7)</f>
        <v>319</v>
      </c>
    </row>
    <row r="8" spans="1:8" ht="24" x14ac:dyDescent="0.55000000000000004">
      <c r="A8" s="12" t="s">
        <v>41</v>
      </c>
      <c r="B8" s="23">
        <v>2566</v>
      </c>
      <c r="C8" s="23">
        <v>166</v>
      </c>
      <c r="D8" s="23">
        <v>74</v>
      </c>
      <c r="E8" s="22">
        <f t="shared" si="0"/>
        <v>2732</v>
      </c>
      <c r="F8" s="22">
        <f t="shared" si="1"/>
        <v>2640</v>
      </c>
      <c r="G8" s="21">
        <v>2688</v>
      </c>
      <c r="H8" s="21">
        <f t="shared" si="2"/>
        <v>44</v>
      </c>
    </row>
    <row r="9" spans="1:8" s="32" customFormat="1" ht="24" x14ac:dyDescent="0.55000000000000004">
      <c r="A9" s="31" t="s">
        <v>42</v>
      </c>
      <c r="B9" s="22">
        <v>3199</v>
      </c>
      <c r="C9" s="22">
        <v>1175</v>
      </c>
      <c r="D9" s="22">
        <v>115</v>
      </c>
      <c r="E9" s="22">
        <f t="shared" si="0"/>
        <v>4374</v>
      </c>
      <c r="F9" s="22">
        <f t="shared" si="1"/>
        <v>3314</v>
      </c>
      <c r="G9" s="21">
        <v>4232</v>
      </c>
      <c r="H9" s="21">
        <f t="shared" si="2"/>
        <v>142</v>
      </c>
    </row>
    <row r="10" spans="1:8" ht="24" x14ac:dyDescent="0.55000000000000004">
      <c r="A10" s="12" t="s">
        <v>43</v>
      </c>
      <c r="B10" s="23">
        <v>3857</v>
      </c>
      <c r="C10" s="23">
        <v>205</v>
      </c>
      <c r="D10" s="23">
        <v>37</v>
      </c>
      <c r="E10" s="22">
        <f t="shared" si="0"/>
        <v>4062</v>
      </c>
      <c r="F10" s="22">
        <f t="shared" si="1"/>
        <v>3894</v>
      </c>
      <c r="G10" s="21">
        <v>4206</v>
      </c>
      <c r="H10" s="21">
        <f t="shared" si="2"/>
        <v>-144</v>
      </c>
    </row>
    <row r="11" spans="1:8" ht="24" x14ac:dyDescent="0.55000000000000004">
      <c r="A11" s="12" t="s">
        <v>44</v>
      </c>
      <c r="B11" s="23">
        <v>8416</v>
      </c>
      <c r="C11" s="23">
        <v>1269</v>
      </c>
      <c r="D11" s="23">
        <v>115</v>
      </c>
      <c r="E11" s="22">
        <f t="shared" si="0"/>
        <v>9685</v>
      </c>
      <c r="F11" s="22">
        <f t="shared" si="1"/>
        <v>8531</v>
      </c>
      <c r="G11" s="21">
        <v>9313</v>
      </c>
      <c r="H11" s="21">
        <f t="shared" si="2"/>
        <v>372</v>
      </c>
    </row>
    <row r="12" spans="1:8" ht="24" x14ac:dyDescent="0.55000000000000004">
      <c r="A12" s="12" t="s">
        <v>45</v>
      </c>
      <c r="B12" s="23">
        <v>5736</v>
      </c>
      <c r="C12" s="23">
        <v>275</v>
      </c>
      <c r="D12" s="23">
        <v>14</v>
      </c>
      <c r="E12" s="22">
        <f t="shared" si="0"/>
        <v>6011</v>
      </c>
      <c r="F12" s="22">
        <f t="shared" si="1"/>
        <v>5750</v>
      </c>
      <c r="G12" s="21">
        <v>6501</v>
      </c>
      <c r="H12" s="21">
        <f t="shared" si="2"/>
        <v>-490</v>
      </c>
    </row>
    <row r="13" spans="1:8" ht="24" x14ac:dyDescent="0.55000000000000004">
      <c r="A13" s="12" t="s">
        <v>46</v>
      </c>
      <c r="B13" s="23">
        <v>2952</v>
      </c>
      <c r="C13" s="23">
        <v>767</v>
      </c>
      <c r="D13" s="23">
        <v>192</v>
      </c>
      <c r="E13" s="22">
        <f t="shared" si="0"/>
        <v>3719</v>
      </c>
      <c r="F13" s="22">
        <f t="shared" si="1"/>
        <v>3144</v>
      </c>
      <c r="G13" s="21">
        <v>3799</v>
      </c>
      <c r="H13" s="21">
        <f t="shared" si="2"/>
        <v>-80</v>
      </c>
    </row>
    <row r="14" spans="1:8" ht="24" x14ac:dyDescent="0.55000000000000004">
      <c r="A14" s="12" t="s">
        <v>47</v>
      </c>
      <c r="B14" s="23">
        <v>5498</v>
      </c>
      <c r="C14" s="23">
        <v>368</v>
      </c>
      <c r="D14" s="23">
        <v>97</v>
      </c>
      <c r="E14" s="22">
        <f t="shared" si="0"/>
        <v>5866</v>
      </c>
      <c r="F14" s="22">
        <f t="shared" si="1"/>
        <v>5595</v>
      </c>
      <c r="G14" s="21">
        <v>5010</v>
      </c>
      <c r="H14" s="21">
        <f t="shared" si="2"/>
        <v>856</v>
      </c>
    </row>
    <row r="15" spans="1:8" ht="24" x14ac:dyDescent="0.55000000000000004">
      <c r="A15" s="12" t="s">
        <v>48</v>
      </c>
      <c r="B15" s="23">
        <v>6273</v>
      </c>
      <c r="C15" s="23">
        <v>1513</v>
      </c>
      <c r="D15" s="23">
        <v>40</v>
      </c>
      <c r="E15" s="22">
        <f t="shared" si="0"/>
        <v>7786</v>
      </c>
      <c r="F15" s="22">
        <f t="shared" si="1"/>
        <v>6313</v>
      </c>
      <c r="G15" s="21">
        <v>7351</v>
      </c>
      <c r="H15" s="21">
        <f t="shared" si="2"/>
        <v>435</v>
      </c>
    </row>
    <row r="16" spans="1:8" ht="24" x14ac:dyDescent="0.55000000000000004">
      <c r="A16" s="12" t="s">
        <v>49</v>
      </c>
      <c r="B16" s="23">
        <v>4652</v>
      </c>
      <c r="C16" s="23">
        <v>649</v>
      </c>
      <c r="D16" s="23">
        <v>17</v>
      </c>
      <c r="E16" s="22">
        <f t="shared" si="0"/>
        <v>5301</v>
      </c>
      <c r="F16" s="22">
        <f t="shared" si="1"/>
        <v>4669</v>
      </c>
      <c r="G16" s="21">
        <v>5187</v>
      </c>
      <c r="H16" s="21">
        <f t="shared" si="2"/>
        <v>114</v>
      </c>
    </row>
    <row r="17" spans="1:8" ht="24" x14ac:dyDescent="0.55000000000000004">
      <c r="A17" s="12" t="s">
        <v>50</v>
      </c>
      <c r="B17" s="23">
        <v>2033</v>
      </c>
      <c r="C17" s="23">
        <v>981</v>
      </c>
      <c r="D17" s="23">
        <v>19</v>
      </c>
      <c r="E17" s="22">
        <f t="shared" si="0"/>
        <v>3014</v>
      </c>
      <c r="F17" s="22">
        <f t="shared" si="1"/>
        <v>2052</v>
      </c>
      <c r="G17" s="21">
        <v>3016</v>
      </c>
      <c r="H17" s="21">
        <f t="shared" si="2"/>
        <v>-2</v>
      </c>
    </row>
    <row r="18" spans="1:8" ht="24" x14ac:dyDescent="0.55000000000000004">
      <c r="A18" s="1" t="s">
        <v>0</v>
      </c>
      <c r="B18" s="10">
        <f>SUM(B6:B17)</f>
        <v>58544</v>
      </c>
      <c r="C18" s="10">
        <f t="shared" ref="C18:H18" si="3">SUM(C6:C17)</f>
        <v>9904</v>
      </c>
      <c r="D18" s="10">
        <f t="shared" si="3"/>
        <v>1235</v>
      </c>
      <c r="E18" s="10">
        <f t="shared" si="3"/>
        <v>68448</v>
      </c>
      <c r="F18" s="10">
        <f t="shared" si="3"/>
        <v>59779</v>
      </c>
      <c r="G18" s="10">
        <f t="shared" si="3"/>
        <v>68461</v>
      </c>
      <c r="H18" s="10">
        <f t="shared" si="3"/>
        <v>-13</v>
      </c>
    </row>
    <row r="20" spans="1:8" ht="21.75" x14ac:dyDescent="0.5">
      <c r="A20" s="39" t="s">
        <v>22</v>
      </c>
      <c r="B20" s="39"/>
      <c r="C20" s="39"/>
      <c r="D20" s="39"/>
      <c r="E20" s="39"/>
      <c r="F20" s="39"/>
      <c r="G20" s="39"/>
      <c r="H20" s="39"/>
    </row>
    <row r="21" spans="1:8" ht="21.75" x14ac:dyDescent="0.5">
      <c r="A21" s="39" t="s">
        <v>23</v>
      </c>
      <c r="B21" s="39"/>
      <c r="C21" s="39"/>
      <c r="D21" s="39"/>
      <c r="E21" s="39"/>
      <c r="F21" s="39"/>
      <c r="G21" s="39"/>
      <c r="H21" s="39"/>
    </row>
  </sheetData>
  <mergeCells count="7">
    <mergeCell ref="A2:H2"/>
    <mergeCell ref="A20:H20"/>
    <mergeCell ref="A21:H21"/>
    <mergeCell ref="A4:A5"/>
    <mergeCell ref="B4:F4"/>
    <mergeCell ref="G4:G5"/>
    <mergeCell ref="H4:H5"/>
  </mergeCells>
  <pageMargins left="0.59055118110236215" right="0.19685039370078741" top="0.19685039370078741" bottom="0.19685039370078741" header="0" footer="0"/>
  <pageSetup paperSize="9" scale="1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1"/>
  <sheetViews>
    <sheetView workbookViewId="0">
      <selection activeCell="A2" sqref="A2:H2"/>
    </sheetView>
  </sheetViews>
  <sheetFormatPr defaultRowHeight="12.75" x14ac:dyDescent="0.2"/>
  <cols>
    <col min="1" max="1" width="20.7109375" customWidth="1"/>
    <col min="2" max="6" width="12.7109375" customWidth="1"/>
    <col min="7" max="7" width="22.28515625" bestFit="1" customWidth="1"/>
    <col min="8" max="8" width="17.85546875" bestFit="1" customWidth="1"/>
  </cols>
  <sheetData>
    <row r="1" spans="1:8" ht="9.9499999999999993" customHeight="1" x14ac:dyDescent="0.2"/>
    <row r="2" spans="1:8" ht="27.75" x14ac:dyDescent="0.2">
      <c r="A2" s="45" t="s">
        <v>38</v>
      </c>
      <c r="B2" s="45"/>
      <c r="C2" s="45"/>
      <c r="D2" s="45"/>
      <c r="E2" s="45"/>
      <c r="F2" s="45"/>
      <c r="G2" s="45"/>
      <c r="H2" s="45"/>
    </row>
    <row r="3" spans="1:8" ht="9.9499999999999993" customHeight="1" x14ac:dyDescent="0.2">
      <c r="A3" s="6"/>
      <c r="B3" s="6"/>
      <c r="C3" s="6"/>
      <c r="D3" s="6"/>
      <c r="E3" s="3"/>
      <c r="F3" s="3"/>
      <c r="G3" s="3"/>
      <c r="H3" s="3"/>
    </row>
    <row r="4" spans="1:8" ht="24" x14ac:dyDescent="0.55000000000000004">
      <c r="A4" s="40" t="s">
        <v>15</v>
      </c>
      <c r="B4" s="46" t="s">
        <v>20</v>
      </c>
      <c r="C4" s="46"/>
      <c r="D4" s="46"/>
      <c r="E4" s="46"/>
      <c r="F4" s="46"/>
      <c r="G4" s="44" t="s">
        <v>18</v>
      </c>
      <c r="H4" s="44" t="s">
        <v>19</v>
      </c>
    </row>
    <row r="5" spans="1:8" ht="24" x14ac:dyDescent="0.55000000000000004">
      <c r="A5" s="41"/>
      <c r="B5" s="2">
        <v>1</v>
      </c>
      <c r="C5" s="2">
        <v>2</v>
      </c>
      <c r="D5" s="2">
        <v>3</v>
      </c>
      <c r="E5" s="11" t="s">
        <v>16</v>
      </c>
      <c r="F5" s="11" t="s">
        <v>17</v>
      </c>
      <c r="G5" s="44"/>
      <c r="H5" s="44"/>
    </row>
    <row r="6" spans="1:8" ht="24" x14ac:dyDescent="0.55000000000000004">
      <c r="A6" s="12" t="s">
        <v>52</v>
      </c>
      <c r="B6" s="23">
        <v>2343</v>
      </c>
      <c r="C6" s="23">
        <v>933</v>
      </c>
      <c r="D6" s="23">
        <v>53</v>
      </c>
      <c r="E6" s="22">
        <f>SUM(B6+C6)</f>
        <v>3276</v>
      </c>
      <c r="F6" s="22">
        <f>SUM(B6+D6)</f>
        <v>2396</v>
      </c>
      <c r="G6" s="21">
        <v>3872</v>
      </c>
      <c r="H6" s="21">
        <f>SUM(E6-G6)</f>
        <v>-596</v>
      </c>
    </row>
    <row r="7" spans="1:8" ht="24" x14ac:dyDescent="0.55000000000000004">
      <c r="A7" s="12" t="s">
        <v>53</v>
      </c>
      <c r="B7" s="23">
        <v>4747</v>
      </c>
      <c r="C7" s="23">
        <v>2066</v>
      </c>
      <c r="D7" s="23">
        <v>198</v>
      </c>
      <c r="E7" s="22">
        <f t="shared" ref="E7:E17" si="0">SUM(B7+C7)</f>
        <v>6813</v>
      </c>
      <c r="F7" s="22">
        <f t="shared" ref="F7:F17" si="1">SUM(B7+D7)</f>
        <v>4945</v>
      </c>
      <c r="G7" s="21">
        <v>5954</v>
      </c>
      <c r="H7" s="21">
        <f t="shared" ref="H7:H17" si="2">SUM(E7-G7)</f>
        <v>859</v>
      </c>
    </row>
    <row r="8" spans="1:8" ht="24" x14ac:dyDescent="0.55000000000000004">
      <c r="A8" s="12" t="s">
        <v>54</v>
      </c>
      <c r="B8" s="23">
        <v>5030</v>
      </c>
      <c r="C8" s="23">
        <v>975</v>
      </c>
      <c r="D8" s="23">
        <v>85</v>
      </c>
      <c r="E8" s="22">
        <f t="shared" si="0"/>
        <v>6005</v>
      </c>
      <c r="F8" s="22">
        <f t="shared" si="1"/>
        <v>5115</v>
      </c>
      <c r="G8" s="21">
        <v>5541</v>
      </c>
      <c r="H8" s="21">
        <f t="shared" si="2"/>
        <v>464</v>
      </c>
    </row>
    <row r="9" spans="1:8" ht="24" x14ac:dyDescent="0.55000000000000004">
      <c r="A9" s="12" t="s">
        <v>55</v>
      </c>
      <c r="B9" s="23">
        <v>2557</v>
      </c>
      <c r="C9" s="23">
        <v>346</v>
      </c>
      <c r="D9" s="23">
        <v>74</v>
      </c>
      <c r="E9" s="22">
        <f t="shared" si="0"/>
        <v>2903</v>
      </c>
      <c r="F9" s="22">
        <f t="shared" si="1"/>
        <v>2631</v>
      </c>
      <c r="G9" s="21">
        <v>2947</v>
      </c>
      <c r="H9" s="21">
        <f t="shared" si="2"/>
        <v>-44</v>
      </c>
    </row>
    <row r="10" spans="1:8" ht="24" x14ac:dyDescent="0.55000000000000004">
      <c r="A10" s="12" t="s">
        <v>56</v>
      </c>
      <c r="B10" s="23">
        <v>8728</v>
      </c>
      <c r="C10" s="23">
        <v>4188</v>
      </c>
      <c r="D10" s="23">
        <v>689</v>
      </c>
      <c r="E10" s="22">
        <f t="shared" si="0"/>
        <v>12916</v>
      </c>
      <c r="F10" s="22">
        <f t="shared" si="1"/>
        <v>9417</v>
      </c>
      <c r="G10" s="21">
        <v>13109</v>
      </c>
      <c r="H10" s="21">
        <f t="shared" si="2"/>
        <v>-193</v>
      </c>
    </row>
    <row r="11" spans="1:8" ht="24" x14ac:dyDescent="0.55000000000000004">
      <c r="A11" s="12" t="s">
        <v>57</v>
      </c>
      <c r="B11" s="23">
        <v>8035</v>
      </c>
      <c r="C11" s="23">
        <v>1052</v>
      </c>
      <c r="D11" s="23">
        <v>124</v>
      </c>
      <c r="E11" s="22">
        <f t="shared" si="0"/>
        <v>9087</v>
      </c>
      <c r="F11" s="22">
        <f t="shared" si="1"/>
        <v>8159</v>
      </c>
      <c r="G11" s="21">
        <v>7531</v>
      </c>
      <c r="H11" s="21">
        <f t="shared" si="2"/>
        <v>1556</v>
      </c>
    </row>
    <row r="12" spans="1:8" ht="24" x14ac:dyDescent="0.55000000000000004">
      <c r="A12" s="12" t="s">
        <v>58</v>
      </c>
      <c r="B12" s="23">
        <v>6533</v>
      </c>
      <c r="C12" s="23">
        <v>2177</v>
      </c>
      <c r="D12" s="23">
        <v>182</v>
      </c>
      <c r="E12" s="22">
        <f t="shared" si="0"/>
        <v>8710</v>
      </c>
      <c r="F12" s="22">
        <f t="shared" si="1"/>
        <v>6715</v>
      </c>
      <c r="G12" s="21">
        <v>8301</v>
      </c>
      <c r="H12" s="21">
        <f t="shared" si="2"/>
        <v>409</v>
      </c>
    </row>
    <row r="13" spans="1:8" ht="24" x14ac:dyDescent="0.55000000000000004">
      <c r="A13" s="12" t="s">
        <v>59</v>
      </c>
      <c r="B13" s="23">
        <v>3360</v>
      </c>
      <c r="C13" s="23">
        <v>301</v>
      </c>
      <c r="D13" s="23">
        <v>38</v>
      </c>
      <c r="E13" s="22">
        <f t="shared" si="0"/>
        <v>3661</v>
      </c>
      <c r="F13" s="22">
        <f t="shared" si="1"/>
        <v>3398</v>
      </c>
      <c r="G13" s="21">
        <v>3752</v>
      </c>
      <c r="H13" s="21">
        <f t="shared" si="2"/>
        <v>-91</v>
      </c>
    </row>
    <row r="14" spans="1:8" ht="24" x14ac:dyDescent="0.55000000000000004">
      <c r="A14" s="12" t="s">
        <v>60</v>
      </c>
      <c r="B14" s="23">
        <v>6317</v>
      </c>
      <c r="C14" s="23">
        <v>2459</v>
      </c>
      <c r="D14" s="23">
        <v>272</v>
      </c>
      <c r="E14" s="22">
        <f t="shared" si="0"/>
        <v>8776</v>
      </c>
      <c r="F14" s="22">
        <f t="shared" si="1"/>
        <v>6589</v>
      </c>
      <c r="G14" s="21">
        <v>7952</v>
      </c>
      <c r="H14" s="21">
        <f t="shared" si="2"/>
        <v>824</v>
      </c>
    </row>
    <row r="15" spans="1:8" ht="24" x14ac:dyDescent="0.55000000000000004">
      <c r="A15" s="12" t="s">
        <v>61</v>
      </c>
      <c r="B15" s="23">
        <v>3554</v>
      </c>
      <c r="C15" s="23">
        <v>327</v>
      </c>
      <c r="D15" s="23">
        <v>103</v>
      </c>
      <c r="E15" s="22">
        <f t="shared" si="0"/>
        <v>3881</v>
      </c>
      <c r="F15" s="22">
        <f t="shared" si="1"/>
        <v>3657</v>
      </c>
      <c r="G15" s="21">
        <v>3954</v>
      </c>
      <c r="H15" s="21">
        <f t="shared" si="2"/>
        <v>-73</v>
      </c>
    </row>
    <row r="16" spans="1:8" ht="24" x14ac:dyDescent="0.55000000000000004">
      <c r="A16" s="12" t="s">
        <v>62</v>
      </c>
      <c r="B16" s="23">
        <v>2986</v>
      </c>
      <c r="C16" s="23">
        <v>681</v>
      </c>
      <c r="D16" s="23">
        <v>77</v>
      </c>
      <c r="E16" s="22">
        <f t="shared" si="0"/>
        <v>3667</v>
      </c>
      <c r="F16" s="22">
        <f t="shared" si="1"/>
        <v>3063</v>
      </c>
      <c r="G16" s="21">
        <v>3425</v>
      </c>
      <c r="H16" s="21">
        <f t="shared" si="2"/>
        <v>242</v>
      </c>
    </row>
    <row r="17" spans="1:8" ht="24" x14ac:dyDescent="0.55000000000000004">
      <c r="A17" s="12" t="s">
        <v>63</v>
      </c>
      <c r="B17" s="23">
        <v>9700</v>
      </c>
      <c r="C17" s="23">
        <v>1248</v>
      </c>
      <c r="D17" s="23">
        <v>180</v>
      </c>
      <c r="E17" s="22">
        <f t="shared" si="0"/>
        <v>10948</v>
      </c>
      <c r="F17" s="22">
        <f t="shared" si="1"/>
        <v>9880</v>
      </c>
      <c r="G17" s="21">
        <v>14017</v>
      </c>
      <c r="H17" s="21">
        <f t="shared" si="2"/>
        <v>-3069</v>
      </c>
    </row>
    <row r="18" spans="1:8" ht="24" x14ac:dyDescent="0.55000000000000004">
      <c r="A18" s="1" t="s">
        <v>0</v>
      </c>
      <c r="B18" s="10">
        <f>SUM(B6:B17)</f>
        <v>63890</v>
      </c>
      <c r="C18" s="10">
        <f t="shared" ref="C18:H18" si="3">SUM(C6:C17)</f>
        <v>16753</v>
      </c>
      <c r="D18" s="10">
        <f t="shared" si="3"/>
        <v>2075</v>
      </c>
      <c r="E18" s="10">
        <f t="shared" si="3"/>
        <v>80643</v>
      </c>
      <c r="F18" s="10">
        <f t="shared" si="3"/>
        <v>65965</v>
      </c>
      <c r="G18" s="10">
        <f t="shared" si="3"/>
        <v>80355</v>
      </c>
      <c r="H18" s="10">
        <f t="shared" si="3"/>
        <v>288</v>
      </c>
    </row>
    <row r="20" spans="1:8" ht="21.75" x14ac:dyDescent="0.5">
      <c r="A20" s="14" t="s">
        <v>22</v>
      </c>
      <c r="B20" s="14"/>
      <c r="C20" s="14"/>
      <c r="D20" s="14"/>
      <c r="E20" s="14"/>
      <c r="F20" s="14"/>
      <c r="G20" s="14"/>
      <c r="H20" s="14"/>
    </row>
    <row r="21" spans="1:8" ht="21.75" x14ac:dyDescent="0.5">
      <c r="A21" s="14" t="s">
        <v>23</v>
      </c>
      <c r="B21" s="14"/>
      <c r="C21" s="14"/>
      <c r="D21" s="14"/>
      <c r="E21" s="14"/>
      <c r="F21" s="14"/>
      <c r="G21" s="14"/>
      <c r="H21" s="14"/>
    </row>
  </sheetData>
  <mergeCells count="5">
    <mergeCell ref="A4:A5"/>
    <mergeCell ref="B4:F4"/>
    <mergeCell ref="G4:G5"/>
    <mergeCell ref="H4:H5"/>
    <mergeCell ref="A2:H2"/>
  </mergeCells>
  <pageMargins left="0.59055118110236215" right="0.19685039370078741" top="0.19685039370078741" bottom="0.19685039370078741" header="0" footer="0"/>
  <pageSetup paperSize="9" scale="1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9"/>
  <sheetViews>
    <sheetView workbookViewId="0">
      <selection activeCell="A2" sqref="A2:H2"/>
    </sheetView>
  </sheetViews>
  <sheetFormatPr defaultRowHeight="12.75" x14ac:dyDescent="0.2"/>
  <cols>
    <col min="1" max="1" width="20.7109375" customWidth="1"/>
    <col min="2" max="6" width="12.7109375" customWidth="1"/>
    <col min="7" max="7" width="22.28515625" bestFit="1" customWidth="1"/>
    <col min="8" max="8" width="17.85546875" bestFit="1" customWidth="1"/>
  </cols>
  <sheetData>
    <row r="1" spans="1:8" ht="9.9499999999999993" customHeight="1" x14ac:dyDescent="0.2"/>
    <row r="2" spans="1:8" ht="27.75" x14ac:dyDescent="0.2">
      <c r="A2" s="45" t="s">
        <v>74</v>
      </c>
      <c r="B2" s="45"/>
      <c r="C2" s="45"/>
      <c r="D2" s="45"/>
      <c r="E2" s="45"/>
      <c r="F2" s="45"/>
      <c r="G2" s="45"/>
      <c r="H2" s="45"/>
    </row>
    <row r="3" spans="1:8" ht="9.9499999999999993" customHeight="1" x14ac:dyDescent="0.2">
      <c r="A3" s="6"/>
      <c r="B3" s="6"/>
      <c r="C3" s="6"/>
      <c r="D3" s="6"/>
      <c r="E3" s="3"/>
      <c r="F3" s="3"/>
      <c r="G3" s="3"/>
      <c r="H3" s="3"/>
    </row>
    <row r="4" spans="1:8" ht="24" x14ac:dyDescent="0.55000000000000004">
      <c r="A4" s="40" t="s">
        <v>15</v>
      </c>
      <c r="B4" s="46" t="s">
        <v>20</v>
      </c>
      <c r="C4" s="46"/>
      <c r="D4" s="46"/>
      <c r="E4" s="46"/>
      <c r="F4" s="46"/>
      <c r="G4" s="44" t="s">
        <v>18</v>
      </c>
      <c r="H4" s="44" t="s">
        <v>19</v>
      </c>
    </row>
    <row r="5" spans="1:8" ht="24" x14ac:dyDescent="0.55000000000000004">
      <c r="A5" s="41"/>
      <c r="B5" s="2">
        <v>1</v>
      </c>
      <c r="C5" s="2">
        <v>2</v>
      </c>
      <c r="D5" s="2">
        <v>3</v>
      </c>
      <c r="E5" s="11" t="s">
        <v>16</v>
      </c>
      <c r="F5" s="11" t="s">
        <v>17</v>
      </c>
      <c r="G5" s="44"/>
      <c r="H5" s="44"/>
    </row>
    <row r="6" spans="1:8" ht="24" x14ac:dyDescent="0.55000000000000004">
      <c r="A6" s="12" t="s">
        <v>64</v>
      </c>
      <c r="B6" s="23">
        <v>1552</v>
      </c>
      <c r="C6" s="23">
        <v>420</v>
      </c>
      <c r="D6" s="23">
        <v>64</v>
      </c>
      <c r="E6" s="22">
        <f>SUM(B6+C6)</f>
        <v>1972</v>
      </c>
      <c r="F6" s="22">
        <f>SUM(B6+D6)</f>
        <v>1616</v>
      </c>
      <c r="G6" s="21">
        <v>2292</v>
      </c>
      <c r="H6" s="21">
        <f>E6-G6</f>
        <v>-320</v>
      </c>
    </row>
    <row r="7" spans="1:8" ht="24" x14ac:dyDescent="0.55000000000000004">
      <c r="A7" s="12" t="s">
        <v>65</v>
      </c>
      <c r="B7" s="23">
        <v>3939</v>
      </c>
      <c r="C7" s="23">
        <v>1365</v>
      </c>
      <c r="D7" s="23">
        <v>175</v>
      </c>
      <c r="E7" s="22">
        <f t="shared" ref="E7:E15" si="0">SUM(B7+C7)</f>
        <v>5304</v>
      </c>
      <c r="F7" s="22">
        <f t="shared" ref="F7:F15" si="1">SUM(B7+D7)</f>
        <v>4114</v>
      </c>
      <c r="G7" s="21">
        <v>4240</v>
      </c>
      <c r="H7" s="21">
        <f t="shared" ref="H7:H15" si="2">E7-G7</f>
        <v>1064</v>
      </c>
    </row>
    <row r="8" spans="1:8" ht="24" x14ac:dyDescent="0.55000000000000004">
      <c r="A8" s="12" t="s">
        <v>66</v>
      </c>
      <c r="B8" s="23">
        <v>2670</v>
      </c>
      <c r="C8" s="23">
        <v>451</v>
      </c>
      <c r="D8" s="23">
        <v>259</v>
      </c>
      <c r="E8" s="22">
        <f t="shared" si="0"/>
        <v>3121</v>
      </c>
      <c r="F8" s="22">
        <f t="shared" si="1"/>
        <v>2929</v>
      </c>
      <c r="G8" s="21">
        <v>3623</v>
      </c>
      <c r="H8" s="21">
        <f t="shared" si="2"/>
        <v>-502</v>
      </c>
    </row>
    <row r="9" spans="1:8" ht="24" x14ac:dyDescent="0.55000000000000004">
      <c r="A9" s="12" t="s">
        <v>67</v>
      </c>
      <c r="B9" s="23">
        <v>1652</v>
      </c>
      <c r="C9" s="23">
        <v>568</v>
      </c>
      <c r="D9" s="23">
        <v>140</v>
      </c>
      <c r="E9" s="22">
        <f t="shared" si="0"/>
        <v>2220</v>
      </c>
      <c r="F9" s="22">
        <f t="shared" si="1"/>
        <v>1792</v>
      </c>
      <c r="G9" s="21">
        <v>2355</v>
      </c>
      <c r="H9" s="21">
        <f t="shared" si="2"/>
        <v>-135</v>
      </c>
    </row>
    <row r="10" spans="1:8" ht="24" x14ac:dyDescent="0.55000000000000004">
      <c r="A10" s="12" t="s">
        <v>68</v>
      </c>
      <c r="B10" s="23">
        <v>4208</v>
      </c>
      <c r="C10" s="23">
        <v>728</v>
      </c>
      <c r="D10" s="23">
        <v>60</v>
      </c>
      <c r="E10" s="22">
        <f t="shared" si="0"/>
        <v>4936</v>
      </c>
      <c r="F10" s="22">
        <f t="shared" si="1"/>
        <v>4268</v>
      </c>
      <c r="G10" s="21">
        <v>4687</v>
      </c>
      <c r="H10" s="21">
        <f t="shared" si="2"/>
        <v>249</v>
      </c>
    </row>
    <row r="11" spans="1:8" ht="24" x14ac:dyDescent="0.55000000000000004">
      <c r="A11" s="12" t="s">
        <v>69</v>
      </c>
      <c r="B11" s="23">
        <v>1459</v>
      </c>
      <c r="C11" s="23">
        <v>157</v>
      </c>
      <c r="D11" s="23">
        <v>12</v>
      </c>
      <c r="E11" s="22">
        <f t="shared" si="0"/>
        <v>1616</v>
      </c>
      <c r="F11" s="22">
        <f t="shared" si="1"/>
        <v>1471</v>
      </c>
      <c r="G11" s="21">
        <v>1773</v>
      </c>
      <c r="H11" s="21">
        <f t="shared" si="2"/>
        <v>-157</v>
      </c>
    </row>
    <row r="12" spans="1:8" ht="24" x14ac:dyDescent="0.55000000000000004">
      <c r="A12" s="12" t="s">
        <v>70</v>
      </c>
      <c r="B12" s="23">
        <v>3214</v>
      </c>
      <c r="C12" s="23">
        <v>436</v>
      </c>
      <c r="D12" s="23">
        <v>57</v>
      </c>
      <c r="E12" s="22">
        <f t="shared" si="0"/>
        <v>3650</v>
      </c>
      <c r="F12" s="22">
        <f t="shared" si="1"/>
        <v>3271</v>
      </c>
      <c r="G12" s="21">
        <v>3220</v>
      </c>
      <c r="H12" s="21">
        <f t="shared" si="2"/>
        <v>430</v>
      </c>
    </row>
    <row r="13" spans="1:8" ht="24" x14ac:dyDescent="0.55000000000000004">
      <c r="A13" s="12" t="s">
        <v>71</v>
      </c>
      <c r="B13" s="23">
        <v>6627</v>
      </c>
      <c r="C13" s="23">
        <v>1268</v>
      </c>
      <c r="D13" s="23">
        <v>414</v>
      </c>
      <c r="E13" s="22">
        <f t="shared" si="0"/>
        <v>7895</v>
      </c>
      <c r="F13" s="22">
        <f t="shared" si="1"/>
        <v>7041</v>
      </c>
      <c r="G13" s="21">
        <v>7874</v>
      </c>
      <c r="H13" s="21">
        <f t="shared" si="2"/>
        <v>21</v>
      </c>
    </row>
    <row r="14" spans="1:8" ht="24" x14ac:dyDescent="0.55000000000000004">
      <c r="A14" s="12" t="s">
        <v>72</v>
      </c>
      <c r="B14" s="23">
        <v>5360</v>
      </c>
      <c r="C14" s="23">
        <v>692</v>
      </c>
      <c r="D14" s="23">
        <v>234</v>
      </c>
      <c r="E14" s="22">
        <f t="shared" si="0"/>
        <v>6052</v>
      </c>
      <c r="F14" s="22">
        <f t="shared" si="1"/>
        <v>5594</v>
      </c>
      <c r="G14" s="21">
        <v>6073</v>
      </c>
      <c r="H14" s="21">
        <f t="shared" si="2"/>
        <v>-21</v>
      </c>
    </row>
    <row r="15" spans="1:8" ht="24" x14ac:dyDescent="0.55000000000000004">
      <c r="A15" s="13" t="s">
        <v>73</v>
      </c>
      <c r="B15" s="23">
        <v>9010</v>
      </c>
      <c r="C15" s="23">
        <v>2239</v>
      </c>
      <c r="D15" s="23">
        <v>443</v>
      </c>
      <c r="E15" s="22">
        <f t="shared" si="0"/>
        <v>11249</v>
      </c>
      <c r="F15" s="22">
        <f t="shared" si="1"/>
        <v>9453</v>
      </c>
      <c r="G15" s="21">
        <v>10371</v>
      </c>
      <c r="H15" s="21">
        <f t="shared" si="2"/>
        <v>878</v>
      </c>
    </row>
    <row r="16" spans="1:8" ht="24" x14ac:dyDescent="0.55000000000000004">
      <c r="A16" s="1" t="s">
        <v>0</v>
      </c>
      <c r="B16" s="10">
        <f t="shared" ref="B16:H16" si="3">SUM(B6:B15)</f>
        <v>39691</v>
      </c>
      <c r="C16" s="10">
        <f t="shared" si="3"/>
        <v>8324</v>
      </c>
      <c r="D16" s="10">
        <f t="shared" si="3"/>
        <v>1858</v>
      </c>
      <c r="E16" s="10">
        <f t="shared" si="3"/>
        <v>48015</v>
      </c>
      <c r="F16" s="10">
        <f t="shared" si="3"/>
        <v>41549</v>
      </c>
      <c r="G16" s="10">
        <f t="shared" si="3"/>
        <v>46508</v>
      </c>
      <c r="H16" s="10">
        <f t="shared" si="3"/>
        <v>1507</v>
      </c>
    </row>
    <row r="18" spans="1:8" ht="21.75" x14ac:dyDescent="0.5">
      <c r="A18" s="14" t="s">
        <v>22</v>
      </c>
      <c r="B18" s="14"/>
      <c r="C18" s="14"/>
      <c r="D18" s="14"/>
      <c r="E18" s="14"/>
      <c r="F18" s="14"/>
      <c r="G18" s="14"/>
      <c r="H18" s="14"/>
    </row>
    <row r="19" spans="1:8" ht="21.75" x14ac:dyDescent="0.5">
      <c r="A19" s="14" t="s">
        <v>23</v>
      </c>
      <c r="B19" s="14"/>
      <c r="C19" s="14"/>
      <c r="D19" s="14"/>
      <c r="E19" s="14"/>
      <c r="F19" s="14"/>
      <c r="G19" s="14"/>
      <c r="H19" s="14"/>
    </row>
  </sheetData>
  <mergeCells count="5">
    <mergeCell ref="A4:A5"/>
    <mergeCell ref="B4:F4"/>
    <mergeCell ref="G4:G5"/>
    <mergeCell ref="H4:H5"/>
    <mergeCell ref="A2:H2"/>
  </mergeCells>
  <pageMargins left="0.59055118110236215" right="0.19685039370078741" top="0.19685039370078741" bottom="0.19685039370078741" header="0" footer="0"/>
  <pageSetup paperSize="9" scale="11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2"/>
  <sheetViews>
    <sheetView workbookViewId="0">
      <selection activeCell="A2" sqref="A2:H2"/>
    </sheetView>
  </sheetViews>
  <sheetFormatPr defaultRowHeight="12.75" x14ac:dyDescent="0.2"/>
  <cols>
    <col min="1" max="1" width="20.7109375" customWidth="1"/>
    <col min="2" max="6" width="12.7109375" customWidth="1"/>
    <col min="7" max="7" width="22.28515625" bestFit="1" customWidth="1"/>
    <col min="8" max="8" width="17.85546875" bestFit="1" customWidth="1"/>
  </cols>
  <sheetData>
    <row r="1" spans="1:8" ht="9.9499999999999993" customHeight="1" x14ac:dyDescent="0.2"/>
    <row r="2" spans="1:8" ht="27.75" x14ac:dyDescent="0.2">
      <c r="A2" s="45" t="s">
        <v>75</v>
      </c>
      <c r="B2" s="45"/>
      <c r="C2" s="45"/>
      <c r="D2" s="45"/>
      <c r="E2" s="45"/>
      <c r="F2" s="45"/>
      <c r="G2" s="45"/>
      <c r="H2" s="45"/>
    </row>
    <row r="3" spans="1:8" ht="9.9499999999999993" customHeight="1" x14ac:dyDescent="0.2">
      <c r="A3" s="6"/>
      <c r="B3" s="6"/>
      <c r="C3" s="6"/>
      <c r="D3" s="6"/>
      <c r="E3" s="3"/>
      <c r="F3" s="3"/>
      <c r="G3" s="3"/>
      <c r="H3" s="3"/>
    </row>
    <row r="4" spans="1:8" ht="24" x14ac:dyDescent="0.55000000000000004">
      <c r="A4" s="40" t="s">
        <v>15</v>
      </c>
      <c r="B4" s="46" t="s">
        <v>20</v>
      </c>
      <c r="C4" s="46"/>
      <c r="D4" s="46"/>
      <c r="E4" s="46"/>
      <c r="F4" s="46"/>
      <c r="G4" s="44" t="s">
        <v>18</v>
      </c>
      <c r="H4" s="44" t="s">
        <v>19</v>
      </c>
    </row>
    <row r="5" spans="1:8" ht="24" x14ac:dyDescent="0.55000000000000004">
      <c r="A5" s="41"/>
      <c r="B5" s="2">
        <v>1</v>
      </c>
      <c r="C5" s="2">
        <v>2</v>
      </c>
      <c r="D5" s="2">
        <v>3</v>
      </c>
      <c r="E5" s="11" t="s">
        <v>16</v>
      </c>
      <c r="F5" s="11" t="s">
        <v>17</v>
      </c>
      <c r="G5" s="44"/>
      <c r="H5" s="44"/>
    </row>
    <row r="6" spans="1:8" ht="24" x14ac:dyDescent="0.55000000000000004">
      <c r="A6" s="12" t="s">
        <v>76</v>
      </c>
      <c r="B6" s="18">
        <v>3546</v>
      </c>
      <c r="C6" s="18">
        <v>844</v>
      </c>
      <c r="D6" s="18">
        <v>206</v>
      </c>
      <c r="E6" s="22">
        <f>SUM(B6+C6)</f>
        <v>4390</v>
      </c>
      <c r="F6" s="22">
        <f>SUM(B6+D6)</f>
        <v>3752</v>
      </c>
      <c r="G6" s="21">
        <v>5187</v>
      </c>
      <c r="H6" s="21">
        <f>SUM(E6-G6)</f>
        <v>-797</v>
      </c>
    </row>
    <row r="7" spans="1:8" ht="24" x14ac:dyDescent="0.55000000000000004">
      <c r="A7" s="12" t="s">
        <v>77</v>
      </c>
      <c r="B7" s="18">
        <v>2716</v>
      </c>
      <c r="C7" s="18">
        <v>722</v>
      </c>
      <c r="D7" s="18">
        <v>153</v>
      </c>
      <c r="E7" s="22">
        <f t="shared" ref="E7:E18" si="0">SUM(B7+C7)</f>
        <v>3438</v>
      </c>
      <c r="F7" s="22">
        <f t="shared" ref="F7:F18" si="1">SUM(B7+D7)</f>
        <v>2869</v>
      </c>
      <c r="G7" s="21">
        <v>3179</v>
      </c>
      <c r="H7" s="21">
        <f t="shared" ref="H7:H18" si="2">SUM(E7-G7)</f>
        <v>259</v>
      </c>
    </row>
    <row r="8" spans="1:8" ht="24" x14ac:dyDescent="0.55000000000000004">
      <c r="A8" s="12" t="s">
        <v>78</v>
      </c>
      <c r="B8" s="18">
        <v>3256</v>
      </c>
      <c r="C8" s="18">
        <v>794</v>
      </c>
      <c r="D8" s="18">
        <v>72</v>
      </c>
      <c r="E8" s="22">
        <f t="shared" si="0"/>
        <v>4050</v>
      </c>
      <c r="F8" s="22">
        <f t="shared" si="1"/>
        <v>3328</v>
      </c>
      <c r="G8" s="21">
        <v>3597</v>
      </c>
      <c r="H8" s="21">
        <f t="shared" si="2"/>
        <v>453</v>
      </c>
    </row>
    <row r="9" spans="1:8" ht="24" x14ac:dyDescent="0.55000000000000004">
      <c r="A9" s="12" t="s">
        <v>79</v>
      </c>
      <c r="B9" s="18">
        <v>10655</v>
      </c>
      <c r="C9" s="18">
        <v>2169</v>
      </c>
      <c r="D9" s="18">
        <v>154</v>
      </c>
      <c r="E9" s="22">
        <f t="shared" si="0"/>
        <v>12824</v>
      </c>
      <c r="F9" s="22">
        <f t="shared" si="1"/>
        <v>10809</v>
      </c>
      <c r="G9" s="21">
        <v>11554</v>
      </c>
      <c r="H9" s="21">
        <f t="shared" si="2"/>
        <v>1270</v>
      </c>
    </row>
    <row r="10" spans="1:8" ht="24" x14ac:dyDescent="0.55000000000000004">
      <c r="A10" s="12" t="s">
        <v>80</v>
      </c>
      <c r="B10" s="18">
        <v>6343</v>
      </c>
      <c r="C10" s="18">
        <v>1374</v>
      </c>
      <c r="D10" s="18">
        <v>181</v>
      </c>
      <c r="E10" s="22">
        <f t="shared" si="0"/>
        <v>7717</v>
      </c>
      <c r="F10" s="22">
        <f t="shared" si="1"/>
        <v>6524</v>
      </c>
      <c r="G10" s="21">
        <v>6824</v>
      </c>
      <c r="H10" s="21">
        <f t="shared" si="2"/>
        <v>893</v>
      </c>
    </row>
    <row r="11" spans="1:8" ht="24" x14ac:dyDescent="0.55000000000000004">
      <c r="A11" s="12" t="s">
        <v>81</v>
      </c>
      <c r="B11" s="18">
        <v>3112</v>
      </c>
      <c r="C11" s="18">
        <v>736</v>
      </c>
      <c r="D11" s="18">
        <v>284</v>
      </c>
      <c r="E11" s="22">
        <f t="shared" si="0"/>
        <v>3848</v>
      </c>
      <c r="F11" s="22">
        <f t="shared" si="1"/>
        <v>3396</v>
      </c>
      <c r="G11" s="21">
        <v>3687</v>
      </c>
      <c r="H11" s="21">
        <f t="shared" si="2"/>
        <v>161</v>
      </c>
    </row>
    <row r="12" spans="1:8" ht="24" x14ac:dyDescent="0.55000000000000004">
      <c r="A12" s="12" t="s">
        <v>82</v>
      </c>
      <c r="B12" s="18">
        <v>3677</v>
      </c>
      <c r="C12" s="18">
        <v>1492</v>
      </c>
      <c r="D12" s="18">
        <v>188</v>
      </c>
      <c r="E12" s="22">
        <f t="shared" si="0"/>
        <v>5169</v>
      </c>
      <c r="F12" s="22">
        <f t="shared" si="1"/>
        <v>3865</v>
      </c>
      <c r="G12" s="21">
        <v>4985</v>
      </c>
      <c r="H12" s="21">
        <f t="shared" si="2"/>
        <v>184</v>
      </c>
    </row>
    <row r="13" spans="1:8" ht="24" x14ac:dyDescent="0.55000000000000004">
      <c r="A13" s="12" t="s">
        <v>83</v>
      </c>
      <c r="B13" s="18">
        <v>4132</v>
      </c>
      <c r="C13" s="18">
        <v>1337</v>
      </c>
      <c r="D13" s="18">
        <v>88</v>
      </c>
      <c r="E13" s="22">
        <f t="shared" si="0"/>
        <v>5469</v>
      </c>
      <c r="F13" s="22">
        <f t="shared" si="1"/>
        <v>4220</v>
      </c>
      <c r="G13" s="21">
        <v>5011</v>
      </c>
      <c r="H13" s="21">
        <f t="shared" si="2"/>
        <v>458</v>
      </c>
    </row>
    <row r="14" spans="1:8" ht="24" x14ac:dyDescent="0.55000000000000004">
      <c r="A14" s="12" t="s">
        <v>84</v>
      </c>
      <c r="B14" s="18">
        <v>3003</v>
      </c>
      <c r="C14" s="18">
        <v>942</v>
      </c>
      <c r="D14" s="18">
        <v>130</v>
      </c>
      <c r="E14" s="22">
        <f t="shared" si="0"/>
        <v>3945</v>
      </c>
      <c r="F14" s="22">
        <f t="shared" si="1"/>
        <v>3133</v>
      </c>
      <c r="G14" s="21">
        <v>3279</v>
      </c>
      <c r="H14" s="21">
        <f t="shared" si="2"/>
        <v>666</v>
      </c>
    </row>
    <row r="15" spans="1:8" ht="24" x14ac:dyDescent="0.55000000000000004">
      <c r="A15" s="12" t="s">
        <v>85</v>
      </c>
      <c r="B15" s="18">
        <v>1855</v>
      </c>
      <c r="C15" s="18">
        <v>556</v>
      </c>
      <c r="D15" s="18">
        <v>80</v>
      </c>
      <c r="E15" s="22">
        <f t="shared" si="0"/>
        <v>2411</v>
      </c>
      <c r="F15" s="22">
        <f t="shared" si="1"/>
        <v>1935</v>
      </c>
      <c r="G15" s="21">
        <v>2113</v>
      </c>
      <c r="H15" s="21">
        <f t="shared" si="2"/>
        <v>298</v>
      </c>
    </row>
    <row r="16" spans="1:8" ht="24" x14ac:dyDescent="0.55000000000000004">
      <c r="A16" s="12" t="s">
        <v>86</v>
      </c>
      <c r="B16" s="18">
        <v>3807</v>
      </c>
      <c r="C16" s="18">
        <v>1469</v>
      </c>
      <c r="D16" s="18">
        <v>109</v>
      </c>
      <c r="E16" s="22">
        <f t="shared" si="0"/>
        <v>5276</v>
      </c>
      <c r="F16" s="22">
        <f t="shared" si="1"/>
        <v>3916</v>
      </c>
      <c r="G16" s="21">
        <v>4614</v>
      </c>
      <c r="H16" s="21">
        <f t="shared" si="2"/>
        <v>662</v>
      </c>
    </row>
    <row r="17" spans="1:8" ht="24" x14ac:dyDescent="0.55000000000000004">
      <c r="A17" s="12" t="s">
        <v>87</v>
      </c>
      <c r="B17" s="18">
        <v>1293</v>
      </c>
      <c r="C17" s="18">
        <v>697</v>
      </c>
      <c r="D17" s="18">
        <v>96</v>
      </c>
      <c r="E17" s="22">
        <f t="shared" si="0"/>
        <v>1990</v>
      </c>
      <c r="F17" s="22">
        <f t="shared" si="1"/>
        <v>1389</v>
      </c>
      <c r="G17" s="21">
        <v>1774</v>
      </c>
      <c r="H17" s="21">
        <f t="shared" si="2"/>
        <v>216</v>
      </c>
    </row>
    <row r="18" spans="1:8" ht="24" x14ac:dyDescent="0.55000000000000004">
      <c r="A18" s="13" t="s">
        <v>51</v>
      </c>
      <c r="B18" s="18">
        <v>4135</v>
      </c>
      <c r="C18" s="18">
        <v>979</v>
      </c>
      <c r="D18" s="18">
        <v>33</v>
      </c>
      <c r="E18" s="22">
        <f t="shared" si="0"/>
        <v>5114</v>
      </c>
      <c r="F18" s="22">
        <f t="shared" si="1"/>
        <v>4168</v>
      </c>
      <c r="G18" s="21">
        <v>4848</v>
      </c>
      <c r="H18" s="21">
        <f t="shared" si="2"/>
        <v>266</v>
      </c>
    </row>
    <row r="19" spans="1:8" ht="24" x14ac:dyDescent="0.55000000000000004">
      <c r="A19" s="1" t="s">
        <v>0</v>
      </c>
      <c r="B19" s="10">
        <f t="shared" ref="B19:H19" si="3">SUM(B6:B18)</f>
        <v>51530</v>
      </c>
      <c r="C19" s="10">
        <f t="shared" si="3"/>
        <v>14111</v>
      </c>
      <c r="D19" s="10">
        <f t="shared" si="3"/>
        <v>1774</v>
      </c>
      <c r="E19" s="10">
        <f t="shared" si="3"/>
        <v>65641</v>
      </c>
      <c r="F19" s="10">
        <f t="shared" si="3"/>
        <v>53304</v>
      </c>
      <c r="G19" s="10">
        <f t="shared" si="3"/>
        <v>60652</v>
      </c>
      <c r="H19" s="10">
        <f t="shared" si="3"/>
        <v>4989</v>
      </c>
    </row>
    <row r="21" spans="1:8" ht="21.75" x14ac:dyDescent="0.5">
      <c r="A21" s="14" t="s">
        <v>22</v>
      </c>
      <c r="B21" s="14"/>
      <c r="C21" s="14"/>
      <c r="D21" s="14"/>
      <c r="E21" s="14"/>
      <c r="F21" s="14"/>
      <c r="G21" s="14"/>
      <c r="H21" s="14"/>
    </row>
    <row r="22" spans="1:8" ht="21.75" x14ac:dyDescent="0.5">
      <c r="A22" s="14" t="s">
        <v>23</v>
      </c>
      <c r="B22" s="14"/>
      <c r="C22" s="14"/>
      <c r="D22" s="14"/>
      <c r="E22" s="14"/>
      <c r="F22" s="14"/>
      <c r="G22" s="14"/>
      <c r="H22" s="14"/>
    </row>
  </sheetData>
  <mergeCells count="5">
    <mergeCell ref="A4:A5"/>
    <mergeCell ref="B4:F4"/>
    <mergeCell ref="G4:G5"/>
    <mergeCell ref="H4:H5"/>
    <mergeCell ref="A2:H2"/>
  </mergeCells>
  <pageMargins left="0.59055118110236215" right="0.19685039370078741" top="0.19685039370078741" bottom="0.19685039370078741" header="0" footer="0"/>
  <pageSetup paperSize="9" scale="11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3"/>
  <sheetViews>
    <sheetView workbookViewId="0">
      <selection activeCell="A2" sqref="A2:H2"/>
    </sheetView>
  </sheetViews>
  <sheetFormatPr defaultRowHeight="12.75" x14ac:dyDescent="0.2"/>
  <cols>
    <col min="1" max="1" width="20.7109375" customWidth="1"/>
    <col min="2" max="6" width="12.7109375" customWidth="1"/>
    <col min="7" max="7" width="22.28515625" bestFit="1" customWidth="1"/>
    <col min="8" max="8" width="17.85546875" bestFit="1" customWidth="1"/>
  </cols>
  <sheetData>
    <row r="1" spans="1:8" ht="9.9499999999999993" customHeight="1" x14ac:dyDescent="0.2"/>
    <row r="2" spans="1:8" ht="27.75" x14ac:dyDescent="0.2">
      <c r="A2" s="45" t="s">
        <v>88</v>
      </c>
      <c r="B2" s="45"/>
      <c r="C2" s="45"/>
      <c r="D2" s="45"/>
      <c r="E2" s="45"/>
      <c r="F2" s="45"/>
      <c r="G2" s="45"/>
      <c r="H2" s="45"/>
    </row>
    <row r="3" spans="1:8" ht="9.9499999999999993" customHeight="1" x14ac:dyDescent="0.2">
      <c r="A3" s="6"/>
      <c r="B3" s="6"/>
      <c r="C3" s="6"/>
      <c r="D3" s="6"/>
      <c r="E3" s="3"/>
      <c r="F3" s="3"/>
      <c r="G3" s="3"/>
      <c r="H3" s="3"/>
    </row>
    <row r="4" spans="1:8" ht="24" x14ac:dyDescent="0.55000000000000004">
      <c r="A4" s="40" t="s">
        <v>15</v>
      </c>
      <c r="B4" s="46" t="s">
        <v>20</v>
      </c>
      <c r="C4" s="46"/>
      <c r="D4" s="46"/>
      <c r="E4" s="46"/>
      <c r="F4" s="46"/>
      <c r="G4" s="44" t="s">
        <v>18</v>
      </c>
      <c r="H4" s="44" t="s">
        <v>19</v>
      </c>
    </row>
    <row r="5" spans="1:8" ht="24" x14ac:dyDescent="0.55000000000000004">
      <c r="A5" s="41"/>
      <c r="B5" s="2">
        <v>1</v>
      </c>
      <c r="C5" s="2">
        <v>2</v>
      </c>
      <c r="D5" s="2">
        <v>3</v>
      </c>
      <c r="E5" s="11" t="s">
        <v>16</v>
      </c>
      <c r="F5" s="11" t="s">
        <v>17</v>
      </c>
      <c r="G5" s="44"/>
      <c r="H5" s="44"/>
    </row>
    <row r="6" spans="1:8" ht="24" x14ac:dyDescent="0.55000000000000004">
      <c r="A6" s="15" t="s">
        <v>92</v>
      </c>
      <c r="B6" s="18">
        <v>2665</v>
      </c>
      <c r="C6" s="18">
        <v>805</v>
      </c>
      <c r="D6" s="18">
        <v>235</v>
      </c>
      <c r="E6" s="22">
        <f>SUM(B6+C6)</f>
        <v>3470</v>
      </c>
      <c r="F6" s="22">
        <f>SUM(B6+D6)</f>
        <v>2900</v>
      </c>
      <c r="G6" s="21">
        <v>3769</v>
      </c>
      <c r="H6" s="21">
        <f>SUM(E6-G6)</f>
        <v>-299</v>
      </c>
    </row>
    <row r="7" spans="1:8" ht="24" x14ac:dyDescent="0.55000000000000004">
      <c r="A7" s="15" t="s">
        <v>93</v>
      </c>
      <c r="B7" s="18">
        <v>7372</v>
      </c>
      <c r="C7" s="18">
        <v>2067</v>
      </c>
      <c r="D7" s="18">
        <v>136</v>
      </c>
      <c r="E7" s="22">
        <f t="shared" ref="E7:E9" si="0">SUM(B7+C7)</f>
        <v>9439</v>
      </c>
      <c r="F7" s="22">
        <f t="shared" ref="F7:F9" si="1">SUM(B7+D7)</f>
        <v>7508</v>
      </c>
      <c r="G7" s="21">
        <v>8631</v>
      </c>
      <c r="H7" s="21">
        <f t="shared" ref="H7:H9" si="2">SUM(E7-G7)</f>
        <v>808</v>
      </c>
    </row>
    <row r="8" spans="1:8" ht="24" x14ac:dyDescent="0.55000000000000004">
      <c r="A8" s="15" t="s">
        <v>94</v>
      </c>
      <c r="B8" s="18">
        <v>3090</v>
      </c>
      <c r="C8" s="18">
        <v>927</v>
      </c>
      <c r="D8" s="18">
        <v>182</v>
      </c>
      <c r="E8" s="22">
        <f t="shared" si="0"/>
        <v>4017</v>
      </c>
      <c r="F8" s="22">
        <f t="shared" si="1"/>
        <v>3272</v>
      </c>
      <c r="G8" s="21">
        <v>4089</v>
      </c>
      <c r="H8" s="21">
        <f t="shared" si="2"/>
        <v>-72</v>
      </c>
    </row>
    <row r="9" spans="1:8" ht="24" x14ac:dyDescent="0.55000000000000004">
      <c r="A9" s="16" t="s">
        <v>95</v>
      </c>
      <c r="B9" s="18">
        <v>6389</v>
      </c>
      <c r="C9" s="18">
        <v>797</v>
      </c>
      <c r="D9" s="18">
        <v>126</v>
      </c>
      <c r="E9" s="22">
        <f t="shared" si="0"/>
        <v>7186</v>
      </c>
      <c r="F9" s="22">
        <f t="shared" si="1"/>
        <v>6515</v>
      </c>
      <c r="G9" s="21">
        <v>7721</v>
      </c>
      <c r="H9" s="21">
        <f t="shared" si="2"/>
        <v>-535</v>
      </c>
    </row>
    <row r="10" spans="1:8" ht="24" x14ac:dyDescent="0.55000000000000004">
      <c r="A10" s="1" t="s">
        <v>0</v>
      </c>
      <c r="B10" s="10">
        <f t="shared" ref="B10:H10" si="3">SUM(B6:B9)</f>
        <v>19516</v>
      </c>
      <c r="C10" s="10">
        <f t="shared" si="3"/>
        <v>4596</v>
      </c>
      <c r="D10" s="10">
        <f t="shared" si="3"/>
        <v>679</v>
      </c>
      <c r="E10" s="10">
        <f t="shared" si="3"/>
        <v>24112</v>
      </c>
      <c r="F10" s="10">
        <f t="shared" si="3"/>
        <v>20195</v>
      </c>
      <c r="G10" s="10">
        <f t="shared" si="3"/>
        <v>24210</v>
      </c>
      <c r="H10" s="10">
        <f t="shared" si="3"/>
        <v>-98</v>
      </c>
    </row>
    <row r="12" spans="1:8" ht="21.75" x14ac:dyDescent="0.5">
      <c r="A12" s="14" t="s">
        <v>22</v>
      </c>
      <c r="B12" s="14"/>
      <c r="C12" s="14"/>
      <c r="D12" s="14"/>
      <c r="E12" s="14"/>
      <c r="F12" s="14"/>
      <c r="G12" s="14"/>
      <c r="H12" s="14"/>
    </row>
    <row r="13" spans="1:8" ht="21.75" x14ac:dyDescent="0.5">
      <c r="A13" s="14" t="s">
        <v>23</v>
      </c>
      <c r="B13" s="14"/>
      <c r="C13" s="14"/>
      <c r="D13" s="14"/>
      <c r="E13" s="14"/>
      <c r="F13" s="14"/>
      <c r="G13" s="14"/>
      <c r="H13" s="14"/>
    </row>
  </sheetData>
  <mergeCells count="5">
    <mergeCell ref="A4:A5"/>
    <mergeCell ref="B4:F4"/>
    <mergeCell ref="G4:G5"/>
    <mergeCell ref="H4:H5"/>
    <mergeCell ref="A2:H2"/>
  </mergeCells>
  <pageMargins left="0.59055118110236215" right="0.19685039370078741" top="0.19685039370078741" bottom="0.19685039370078741" header="0" footer="0"/>
  <pageSetup paperSize="9" scale="11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0"/>
  <sheetViews>
    <sheetView workbookViewId="0">
      <selection activeCell="A2" sqref="A2:H2"/>
    </sheetView>
  </sheetViews>
  <sheetFormatPr defaultRowHeight="12.75" x14ac:dyDescent="0.2"/>
  <cols>
    <col min="1" max="1" width="20.7109375" customWidth="1"/>
    <col min="2" max="6" width="12.7109375" customWidth="1"/>
    <col min="7" max="7" width="22.28515625" bestFit="1" customWidth="1"/>
    <col min="8" max="8" width="17.85546875" bestFit="1" customWidth="1"/>
  </cols>
  <sheetData>
    <row r="1" spans="1:8" ht="9.9499999999999993" customHeight="1" x14ac:dyDescent="0.2"/>
    <row r="2" spans="1:8" ht="27.75" x14ac:dyDescent="0.2">
      <c r="A2" s="45" t="s">
        <v>89</v>
      </c>
      <c r="B2" s="45"/>
      <c r="C2" s="45"/>
      <c r="D2" s="45"/>
      <c r="E2" s="45"/>
      <c r="F2" s="45"/>
      <c r="G2" s="45"/>
      <c r="H2" s="45"/>
    </row>
    <row r="3" spans="1:8" ht="9.9499999999999993" customHeight="1" x14ac:dyDescent="0.2">
      <c r="A3" s="6"/>
      <c r="B3" s="6"/>
      <c r="C3" s="6"/>
      <c r="D3" s="6"/>
      <c r="E3" s="3"/>
      <c r="F3" s="3"/>
      <c r="G3" s="3"/>
      <c r="H3" s="3"/>
    </row>
    <row r="4" spans="1:8" ht="24" x14ac:dyDescent="0.55000000000000004">
      <c r="A4" s="40" t="s">
        <v>15</v>
      </c>
      <c r="B4" s="46" t="s">
        <v>20</v>
      </c>
      <c r="C4" s="46"/>
      <c r="D4" s="46"/>
      <c r="E4" s="46"/>
      <c r="F4" s="46"/>
      <c r="G4" s="44" t="s">
        <v>18</v>
      </c>
      <c r="H4" s="44" t="s">
        <v>19</v>
      </c>
    </row>
    <row r="5" spans="1:8" ht="24" x14ac:dyDescent="0.55000000000000004">
      <c r="A5" s="41"/>
      <c r="B5" s="2">
        <v>1</v>
      </c>
      <c r="C5" s="2">
        <v>2</v>
      </c>
      <c r="D5" s="2">
        <v>3</v>
      </c>
      <c r="E5" s="11" t="s">
        <v>16</v>
      </c>
      <c r="F5" s="11" t="s">
        <v>17</v>
      </c>
      <c r="G5" s="44"/>
      <c r="H5" s="44"/>
    </row>
    <row r="6" spans="1:8" ht="24" x14ac:dyDescent="0.55000000000000004">
      <c r="A6" s="12" t="s">
        <v>96</v>
      </c>
      <c r="B6" s="23">
        <v>6091</v>
      </c>
      <c r="C6" s="23">
        <v>792</v>
      </c>
      <c r="D6" s="23">
        <v>179</v>
      </c>
      <c r="E6" s="22">
        <f>SUM(B6+C6)</f>
        <v>6883</v>
      </c>
      <c r="F6" s="22">
        <f>SUM(B6+D6)</f>
        <v>6270</v>
      </c>
      <c r="G6" s="21">
        <v>6558</v>
      </c>
      <c r="H6" s="21">
        <f>SUM(E6-G6)</f>
        <v>325</v>
      </c>
    </row>
    <row r="7" spans="1:8" ht="24" x14ac:dyDescent="0.55000000000000004">
      <c r="A7" s="12" t="s">
        <v>97</v>
      </c>
      <c r="B7" s="23">
        <v>7129</v>
      </c>
      <c r="C7" s="23">
        <v>1653</v>
      </c>
      <c r="D7" s="23">
        <v>518</v>
      </c>
      <c r="E7" s="22">
        <f t="shared" ref="E7:E16" si="0">SUM(B7+C7)</f>
        <v>8782</v>
      </c>
      <c r="F7" s="22">
        <f t="shared" ref="F7:F16" si="1">SUM(B7+D7)</f>
        <v>7647</v>
      </c>
      <c r="G7" s="21">
        <v>8593</v>
      </c>
      <c r="H7" s="21">
        <f t="shared" ref="H7:H16" si="2">SUM(E7-G7)</f>
        <v>189</v>
      </c>
    </row>
    <row r="8" spans="1:8" ht="24" x14ac:dyDescent="0.55000000000000004">
      <c r="A8" s="12" t="s">
        <v>98</v>
      </c>
      <c r="B8" s="23">
        <v>3592</v>
      </c>
      <c r="C8" s="23">
        <v>263</v>
      </c>
      <c r="D8" s="23">
        <v>30</v>
      </c>
      <c r="E8" s="22">
        <f t="shared" si="0"/>
        <v>3855</v>
      </c>
      <c r="F8" s="22">
        <f t="shared" si="1"/>
        <v>3622</v>
      </c>
      <c r="G8" s="21">
        <v>3697</v>
      </c>
      <c r="H8" s="21">
        <f t="shared" si="2"/>
        <v>158</v>
      </c>
    </row>
    <row r="9" spans="1:8" ht="24" x14ac:dyDescent="0.55000000000000004">
      <c r="A9" s="12" t="s">
        <v>99</v>
      </c>
      <c r="B9" s="23">
        <v>2831</v>
      </c>
      <c r="C9" s="23">
        <v>575</v>
      </c>
      <c r="D9" s="23">
        <v>59</v>
      </c>
      <c r="E9" s="22">
        <f t="shared" si="0"/>
        <v>3406</v>
      </c>
      <c r="F9" s="22">
        <f t="shared" si="1"/>
        <v>2890</v>
      </c>
      <c r="G9" s="21">
        <v>3225</v>
      </c>
      <c r="H9" s="21">
        <f t="shared" si="2"/>
        <v>181</v>
      </c>
    </row>
    <row r="10" spans="1:8" ht="24" x14ac:dyDescent="0.55000000000000004">
      <c r="A10" s="12" t="s">
        <v>100</v>
      </c>
      <c r="B10" s="23">
        <v>7179</v>
      </c>
      <c r="C10" s="23">
        <v>1808</v>
      </c>
      <c r="D10" s="23">
        <v>127</v>
      </c>
      <c r="E10" s="22">
        <f t="shared" si="0"/>
        <v>8987</v>
      </c>
      <c r="F10" s="22">
        <f t="shared" si="1"/>
        <v>7306</v>
      </c>
      <c r="G10" s="21">
        <v>8405</v>
      </c>
      <c r="H10" s="21">
        <f t="shared" si="2"/>
        <v>582</v>
      </c>
    </row>
    <row r="11" spans="1:8" ht="24" x14ac:dyDescent="0.55000000000000004">
      <c r="A11" s="12" t="s">
        <v>101</v>
      </c>
      <c r="B11" s="23">
        <v>4819</v>
      </c>
      <c r="C11" s="23">
        <v>1400</v>
      </c>
      <c r="D11" s="23">
        <v>268</v>
      </c>
      <c r="E11" s="22">
        <f t="shared" si="0"/>
        <v>6219</v>
      </c>
      <c r="F11" s="22">
        <f t="shared" si="1"/>
        <v>5087</v>
      </c>
      <c r="G11" s="21">
        <v>5516</v>
      </c>
      <c r="H11" s="21">
        <f t="shared" si="2"/>
        <v>703</v>
      </c>
    </row>
    <row r="12" spans="1:8" ht="24" x14ac:dyDescent="0.55000000000000004">
      <c r="A12" s="12" t="s">
        <v>102</v>
      </c>
      <c r="B12" s="23">
        <v>4231</v>
      </c>
      <c r="C12" s="23">
        <v>1317</v>
      </c>
      <c r="D12" s="23">
        <v>293</v>
      </c>
      <c r="E12" s="22">
        <f t="shared" si="0"/>
        <v>5548</v>
      </c>
      <c r="F12" s="22">
        <f t="shared" si="1"/>
        <v>4524</v>
      </c>
      <c r="G12" s="21">
        <v>5514</v>
      </c>
      <c r="H12" s="21">
        <f t="shared" si="2"/>
        <v>34</v>
      </c>
    </row>
    <row r="13" spans="1:8" ht="24" x14ac:dyDescent="0.55000000000000004">
      <c r="A13" s="12" t="s">
        <v>103</v>
      </c>
      <c r="B13" s="23">
        <v>6387</v>
      </c>
      <c r="C13" s="23">
        <v>1248</v>
      </c>
      <c r="D13" s="23">
        <v>146</v>
      </c>
      <c r="E13" s="22">
        <f t="shared" si="0"/>
        <v>7635</v>
      </c>
      <c r="F13" s="22">
        <f t="shared" si="1"/>
        <v>6533</v>
      </c>
      <c r="G13" s="21">
        <v>7498</v>
      </c>
      <c r="H13" s="21">
        <f t="shared" si="2"/>
        <v>137</v>
      </c>
    </row>
    <row r="14" spans="1:8" ht="24" x14ac:dyDescent="0.55000000000000004">
      <c r="A14" s="12" t="s">
        <v>104</v>
      </c>
      <c r="B14" s="23">
        <v>4319</v>
      </c>
      <c r="C14" s="23">
        <v>878</v>
      </c>
      <c r="D14" s="23">
        <v>211</v>
      </c>
      <c r="E14" s="22">
        <f t="shared" si="0"/>
        <v>5197</v>
      </c>
      <c r="F14" s="22">
        <f t="shared" si="1"/>
        <v>4530</v>
      </c>
      <c r="G14" s="21">
        <v>4900</v>
      </c>
      <c r="H14" s="21">
        <f t="shared" si="2"/>
        <v>297</v>
      </c>
    </row>
    <row r="15" spans="1:8" ht="24" x14ac:dyDescent="0.55000000000000004">
      <c r="A15" s="12" t="s">
        <v>105</v>
      </c>
      <c r="B15" s="23">
        <v>1622</v>
      </c>
      <c r="C15" s="23">
        <v>382</v>
      </c>
      <c r="D15" s="23">
        <v>132</v>
      </c>
      <c r="E15" s="22">
        <f t="shared" si="0"/>
        <v>2004</v>
      </c>
      <c r="F15" s="22">
        <f t="shared" si="1"/>
        <v>1754</v>
      </c>
      <c r="G15" s="21">
        <v>1870</v>
      </c>
      <c r="H15" s="21">
        <f t="shared" si="2"/>
        <v>134</v>
      </c>
    </row>
    <row r="16" spans="1:8" ht="24" x14ac:dyDescent="0.55000000000000004">
      <c r="A16" s="13" t="s">
        <v>106</v>
      </c>
      <c r="B16" s="23">
        <v>12946</v>
      </c>
      <c r="C16" s="23">
        <v>2000</v>
      </c>
      <c r="D16" s="23">
        <v>394</v>
      </c>
      <c r="E16" s="22">
        <f t="shared" si="0"/>
        <v>14946</v>
      </c>
      <c r="F16" s="22">
        <f t="shared" si="1"/>
        <v>13340</v>
      </c>
      <c r="G16" s="21">
        <v>14466</v>
      </c>
      <c r="H16" s="21">
        <f t="shared" si="2"/>
        <v>480</v>
      </c>
    </row>
    <row r="17" spans="1:8" ht="24" x14ac:dyDescent="0.55000000000000004">
      <c r="A17" s="1" t="s">
        <v>0</v>
      </c>
      <c r="B17" s="10">
        <f t="shared" ref="B17:H17" si="3">SUM(B6:B16)</f>
        <v>61146</v>
      </c>
      <c r="C17" s="10">
        <f t="shared" si="3"/>
        <v>12316</v>
      </c>
      <c r="D17" s="10">
        <f t="shared" si="3"/>
        <v>2357</v>
      </c>
      <c r="E17" s="10">
        <f t="shared" si="3"/>
        <v>73462</v>
      </c>
      <c r="F17" s="10">
        <f t="shared" si="3"/>
        <v>63503</v>
      </c>
      <c r="G17" s="10">
        <f t="shared" si="3"/>
        <v>70242</v>
      </c>
      <c r="H17" s="10">
        <f t="shared" si="3"/>
        <v>3220</v>
      </c>
    </row>
    <row r="19" spans="1:8" ht="21.75" x14ac:dyDescent="0.5">
      <c r="A19" s="14" t="s">
        <v>22</v>
      </c>
      <c r="B19" s="14"/>
      <c r="C19" s="14"/>
      <c r="D19" s="14"/>
      <c r="E19" s="14"/>
      <c r="F19" s="14"/>
      <c r="G19" s="14"/>
      <c r="H19" s="14"/>
    </row>
    <row r="20" spans="1:8" ht="21.75" x14ac:dyDescent="0.5">
      <c r="A20" s="14" t="s">
        <v>23</v>
      </c>
      <c r="B20" s="14"/>
      <c r="C20" s="14"/>
      <c r="D20" s="14"/>
      <c r="E20" s="14"/>
      <c r="F20" s="14"/>
      <c r="G20" s="14"/>
      <c r="H20" s="14"/>
    </row>
  </sheetData>
  <mergeCells count="5">
    <mergeCell ref="A4:A5"/>
    <mergeCell ref="B4:F4"/>
    <mergeCell ref="G4:G5"/>
    <mergeCell ref="H4:H5"/>
    <mergeCell ref="A2:H2"/>
  </mergeCells>
  <pageMargins left="0.59055118110236215" right="0.19685039370078741" top="0.19685039370078741" bottom="0.19685039370078741" header="0" footer="0"/>
  <pageSetup paperSize="9" scale="11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3"/>
  <sheetViews>
    <sheetView workbookViewId="0">
      <selection activeCell="A2" sqref="A2:XFD2"/>
    </sheetView>
  </sheetViews>
  <sheetFormatPr defaultRowHeight="12.75" x14ac:dyDescent="0.2"/>
  <cols>
    <col min="1" max="1" width="20.7109375" customWidth="1"/>
    <col min="2" max="6" width="12.7109375" customWidth="1"/>
    <col min="7" max="7" width="22.28515625" bestFit="1" customWidth="1"/>
    <col min="8" max="8" width="17.85546875" bestFit="1" customWidth="1"/>
  </cols>
  <sheetData>
    <row r="1" spans="1:8" ht="9.9499999999999993" customHeight="1" x14ac:dyDescent="0.2"/>
    <row r="2" spans="1:8" ht="27.75" x14ac:dyDescent="0.2">
      <c r="A2" s="45" t="s">
        <v>90</v>
      </c>
      <c r="B2" s="45"/>
      <c r="C2" s="45"/>
      <c r="D2" s="45"/>
      <c r="E2" s="45"/>
      <c r="F2" s="45"/>
      <c r="G2" s="45"/>
      <c r="H2" s="45"/>
    </row>
    <row r="3" spans="1:8" ht="9.9499999999999993" customHeight="1" x14ac:dyDescent="0.2">
      <c r="A3" s="6"/>
      <c r="B3" s="6"/>
      <c r="C3" s="6"/>
      <c r="D3" s="6"/>
      <c r="E3" s="3"/>
      <c r="F3" s="3"/>
      <c r="G3" s="3"/>
      <c r="H3" s="3"/>
    </row>
    <row r="4" spans="1:8" ht="24" x14ac:dyDescent="0.55000000000000004">
      <c r="A4" s="40" t="s">
        <v>15</v>
      </c>
      <c r="B4" s="46" t="s">
        <v>20</v>
      </c>
      <c r="C4" s="46"/>
      <c r="D4" s="46"/>
      <c r="E4" s="46"/>
      <c r="F4" s="46"/>
      <c r="G4" s="44" t="s">
        <v>18</v>
      </c>
      <c r="H4" s="44" t="s">
        <v>19</v>
      </c>
    </row>
    <row r="5" spans="1:8" ht="24" x14ac:dyDescent="0.55000000000000004">
      <c r="A5" s="41"/>
      <c r="B5" s="2">
        <v>1</v>
      </c>
      <c r="C5" s="2">
        <v>2</v>
      </c>
      <c r="D5" s="2">
        <v>3</v>
      </c>
      <c r="E5" s="11" t="s">
        <v>16</v>
      </c>
      <c r="F5" s="11" t="s">
        <v>17</v>
      </c>
      <c r="G5" s="44"/>
      <c r="H5" s="44"/>
    </row>
    <row r="6" spans="1:8" ht="24" x14ac:dyDescent="0.55000000000000004">
      <c r="A6" s="15" t="s">
        <v>107</v>
      </c>
      <c r="B6" s="23">
        <v>3564</v>
      </c>
      <c r="C6" s="23">
        <v>1226</v>
      </c>
      <c r="D6" s="23">
        <v>217</v>
      </c>
      <c r="E6" s="22">
        <f>SUM(B6+C6)</f>
        <v>4790</v>
      </c>
      <c r="F6" s="22">
        <f>SUM(B6+D6)</f>
        <v>3781</v>
      </c>
      <c r="G6" s="21">
        <v>4812</v>
      </c>
      <c r="H6" s="21">
        <f>SUM(E6-G6)</f>
        <v>-22</v>
      </c>
    </row>
    <row r="7" spans="1:8" ht="24" x14ac:dyDescent="0.55000000000000004">
      <c r="A7" s="15" t="s">
        <v>108</v>
      </c>
      <c r="B7" s="23">
        <v>1613</v>
      </c>
      <c r="C7" s="23">
        <v>445</v>
      </c>
      <c r="D7" s="23">
        <v>144</v>
      </c>
      <c r="E7" s="22">
        <f t="shared" ref="E7:E9" si="0">SUM(B7+C7)</f>
        <v>2058</v>
      </c>
      <c r="F7" s="22">
        <f t="shared" ref="F7:F9" si="1">SUM(B7+D7)</f>
        <v>1757</v>
      </c>
      <c r="G7" s="21">
        <v>2038</v>
      </c>
      <c r="H7" s="21">
        <f t="shared" ref="H7:H9" si="2">SUM(E7-G7)</f>
        <v>20</v>
      </c>
    </row>
    <row r="8" spans="1:8" ht="24" x14ac:dyDescent="0.55000000000000004">
      <c r="A8" s="15" t="s">
        <v>109</v>
      </c>
      <c r="B8" s="23">
        <v>2191</v>
      </c>
      <c r="C8" s="23">
        <v>523</v>
      </c>
      <c r="D8" s="23">
        <v>105</v>
      </c>
      <c r="E8" s="22">
        <f t="shared" si="0"/>
        <v>2714</v>
      </c>
      <c r="F8" s="22">
        <f t="shared" si="1"/>
        <v>2296</v>
      </c>
      <c r="G8" s="21">
        <v>2620</v>
      </c>
      <c r="H8" s="21">
        <f t="shared" si="2"/>
        <v>94</v>
      </c>
    </row>
    <row r="9" spans="1:8" ht="24" x14ac:dyDescent="0.55000000000000004">
      <c r="A9" s="16" t="s">
        <v>110</v>
      </c>
      <c r="B9" s="23">
        <v>2562</v>
      </c>
      <c r="C9" s="23">
        <v>811</v>
      </c>
      <c r="D9" s="23">
        <v>87</v>
      </c>
      <c r="E9" s="22">
        <f t="shared" si="0"/>
        <v>3373</v>
      </c>
      <c r="F9" s="22">
        <f t="shared" si="1"/>
        <v>2649</v>
      </c>
      <c r="G9" s="21">
        <v>3241</v>
      </c>
      <c r="H9" s="21">
        <f t="shared" si="2"/>
        <v>132</v>
      </c>
    </row>
    <row r="10" spans="1:8" ht="24" x14ac:dyDescent="0.55000000000000004">
      <c r="A10" s="1" t="s">
        <v>0</v>
      </c>
      <c r="B10" s="10">
        <f t="shared" ref="B10:H10" si="3">SUM(B6:B9)</f>
        <v>9930</v>
      </c>
      <c r="C10" s="10">
        <f t="shared" si="3"/>
        <v>3005</v>
      </c>
      <c r="D10" s="10">
        <f t="shared" si="3"/>
        <v>553</v>
      </c>
      <c r="E10" s="10">
        <f t="shared" si="3"/>
        <v>12935</v>
      </c>
      <c r="F10" s="10">
        <f t="shared" si="3"/>
        <v>10483</v>
      </c>
      <c r="G10" s="10">
        <f t="shared" si="3"/>
        <v>12711</v>
      </c>
      <c r="H10" s="10">
        <f t="shared" si="3"/>
        <v>224</v>
      </c>
    </row>
    <row r="12" spans="1:8" ht="21.75" x14ac:dyDescent="0.5">
      <c r="A12" s="14" t="s">
        <v>22</v>
      </c>
      <c r="B12" s="14"/>
      <c r="C12" s="14"/>
      <c r="D12" s="14"/>
      <c r="E12" s="14"/>
      <c r="F12" s="14"/>
      <c r="G12" s="14"/>
      <c r="H12" s="14"/>
    </row>
    <row r="13" spans="1:8" ht="21.75" x14ac:dyDescent="0.5">
      <c r="A13" s="14" t="s">
        <v>23</v>
      </c>
      <c r="B13" s="14"/>
      <c r="C13" s="14"/>
      <c r="D13" s="14"/>
      <c r="E13" s="14"/>
      <c r="F13" s="14"/>
      <c r="G13" s="14"/>
      <c r="H13" s="14"/>
    </row>
  </sheetData>
  <mergeCells count="5">
    <mergeCell ref="A4:A5"/>
    <mergeCell ref="B4:F4"/>
    <mergeCell ref="G4:G5"/>
    <mergeCell ref="H4:H5"/>
    <mergeCell ref="A2:H2"/>
  </mergeCells>
  <pageMargins left="0.59055118110236215" right="0.19685039370078741" top="0.19685039370078741" bottom="0.19685039370078741" header="0" footer="0"/>
  <pageSetup paperSize="9" scale="1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13</vt:i4>
      </vt:variant>
    </vt:vector>
  </HeadingPairs>
  <TitlesOfParts>
    <vt:vector size="13" baseType="lpstr">
      <vt:lpstr>จังหวัดปัตตานี</vt:lpstr>
      <vt:lpstr>อ.เมืองปัตตานี</vt:lpstr>
      <vt:lpstr>อ.โคกโพธิ์</vt:lpstr>
      <vt:lpstr>อ.หนองจิก</vt:lpstr>
      <vt:lpstr>อ.ปะนาเระ</vt:lpstr>
      <vt:lpstr>อ.มายอ</vt:lpstr>
      <vt:lpstr>อ.ทุ่งยางแดง</vt:lpstr>
      <vt:lpstr>อ.สายบุรี</vt:lpstr>
      <vt:lpstr>อ.ไม้แก่น</vt:lpstr>
      <vt:lpstr>อ.ยะหริ่ง</vt:lpstr>
      <vt:lpstr>อ.ยะรัง</vt:lpstr>
      <vt:lpstr>อ.กะพ้อ</vt:lpstr>
      <vt:lpstr>อ.แม่ลาน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SSJ12</dc:creator>
  <cp:lastModifiedBy>Lenovo</cp:lastModifiedBy>
  <cp:lastPrinted>2019-10-18T04:28:54Z</cp:lastPrinted>
  <dcterms:created xsi:type="dcterms:W3CDTF">2018-10-03T04:26:14Z</dcterms:created>
  <dcterms:modified xsi:type="dcterms:W3CDTF">2019-10-18T04:32:21Z</dcterms:modified>
</cp:coreProperties>
</file>