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ฐานข้อมูลประชากร\ประกาศใช้ข้อมูลประชากรกลางปี 2564_สำนักงานสาธารณสุขจังหวัดปัตตานี\กลางปี 64\"/>
    </mc:Choice>
  </mc:AlternateContent>
  <xr:revisionPtr revIDLastSave="0" documentId="13_ncr:1_{EEAC17B3-E3E8-43ED-90B9-5201C8550FD1}" xr6:coauthVersionLast="47" xr6:coauthVersionMax="47" xr10:uidLastSave="{00000000-0000-0000-0000-000000000000}"/>
  <bookViews>
    <workbookView xWindow="-120" yWindow="-120" windowWidth="29040" windowHeight="15840" tabRatio="875" xr2:uid="{00000000-000D-0000-FFFF-FFFF00000000}"/>
  </bookViews>
  <sheets>
    <sheet name="จังหวัดปัตตานี" sheetId="13" r:id="rId1"/>
    <sheet name="อ.เมืองปัตตานี" sheetId="1" r:id="rId2"/>
    <sheet name="อ.โคกโพธิ์" sheetId="2" r:id="rId3"/>
    <sheet name="อ.หนองจิก" sheetId="3" r:id="rId4"/>
    <sheet name="อ.ปะนาเระ" sheetId="4" r:id="rId5"/>
    <sheet name="อ.มายอ" sheetId="5" r:id="rId6"/>
    <sheet name="อ.ทุ่งยางแดง" sheetId="6" r:id="rId7"/>
    <sheet name="อ.สายบุรี" sheetId="7" r:id="rId8"/>
    <sheet name="อ.ไม้แก่น" sheetId="8" r:id="rId9"/>
    <sheet name="อ.ยะหริ่ง" sheetId="9" r:id="rId10"/>
    <sheet name="อ.ยะรัง" sheetId="10" r:id="rId11"/>
    <sheet name="อ.กะพ้อ" sheetId="11" r:id="rId12"/>
    <sheet name="อ.แม่ลาน" sheetId="12" r:id="rId13"/>
  </sheets>
  <definedNames>
    <definedName name="_xlnm._FilterDatabase" localSheetId="8" hidden="1">อ.ไม้แก่น!$A$4:$H$11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5" l="1"/>
  <c r="E7" i="2"/>
  <c r="H7" i="2" s="1"/>
  <c r="F8" i="12" l="1"/>
  <c r="F9" i="12"/>
  <c r="F7" i="12"/>
  <c r="E8" i="12"/>
  <c r="H8" i="12" s="1"/>
  <c r="E9" i="12"/>
  <c r="H9" i="12" s="1"/>
  <c r="E7" i="12"/>
  <c r="H7" i="12" s="1"/>
  <c r="F8" i="11"/>
  <c r="F9" i="11"/>
  <c r="F7" i="11"/>
  <c r="E8" i="11"/>
  <c r="H8" i="11" s="1"/>
  <c r="E9" i="11"/>
  <c r="H9" i="11" s="1"/>
  <c r="E7" i="11"/>
  <c r="H7" i="11" s="1"/>
  <c r="F8" i="10"/>
  <c r="F9" i="10"/>
  <c r="F10" i="10"/>
  <c r="F11" i="10"/>
  <c r="F12" i="10"/>
  <c r="F13" i="10"/>
  <c r="F14" i="10"/>
  <c r="F15" i="10"/>
  <c r="F16" i="10"/>
  <c r="F17" i="10"/>
  <c r="F18" i="10"/>
  <c r="F7" i="10"/>
  <c r="E8" i="10"/>
  <c r="H8" i="10" s="1"/>
  <c r="E9" i="10"/>
  <c r="H9" i="10" s="1"/>
  <c r="E10" i="10"/>
  <c r="H10" i="10" s="1"/>
  <c r="E11" i="10"/>
  <c r="H11" i="10" s="1"/>
  <c r="E12" i="10"/>
  <c r="H12" i="10" s="1"/>
  <c r="E13" i="10"/>
  <c r="H13" i="10" s="1"/>
  <c r="E14" i="10"/>
  <c r="H14" i="10" s="1"/>
  <c r="E15" i="10"/>
  <c r="H15" i="10" s="1"/>
  <c r="E16" i="10"/>
  <c r="H16" i="10" s="1"/>
  <c r="E17" i="10"/>
  <c r="H17" i="10" s="1"/>
  <c r="E18" i="10"/>
  <c r="H18" i="10" s="1"/>
  <c r="E7" i="10"/>
  <c r="H7" i="10" s="1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7" i="9"/>
  <c r="E8" i="9"/>
  <c r="H8" i="9" s="1"/>
  <c r="E9" i="9"/>
  <c r="H9" i="9" s="1"/>
  <c r="E10" i="9"/>
  <c r="H10" i="9" s="1"/>
  <c r="E11" i="9"/>
  <c r="H11" i="9" s="1"/>
  <c r="E12" i="9"/>
  <c r="H12" i="9" s="1"/>
  <c r="E13" i="9"/>
  <c r="H13" i="9" s="1"/>
  <c r="E14" i="9"/>
  <c r="H14" i="9" s="1"/>
  <c r="E15" i="9"/>
  <c r="H15" i="9" s="1"/>
  <c r="E16" i="9"/>
  <c r="H16" i="9" s="1"/>
  <c r="E17" i="9"/>
  <c r="H17" i="9" s="1"/>
  <c r="E18" i="9"/>
  <c r="H18" i="9" s="1"/>
  <c r="E19" i="9"/>
  <c r="H19" i="9" s="1"/>
  <c r="E20" i="9"/>
  <c r="H20" i="9" s="1"/>
  <c r="E21" i="9"/>
  <c r="H21" i="9" s="1"/>
  <c r="E22" i="9"/>
  <c r="H22" i="9" s="1"/>
  <c r="E23" i="9"/>
  <c r="H23" i="9" s="1"/>
  <c r="E24" i="9"/>
  <c r="H24" i="9" s="1"/>
  <c r="E7" i="9"/>
  <c r="H7" i="9" s="1"/>
  <c r="F8" i="8"/>
  <c r="F9" i="8"/>
  <c r="F10" i="8"/>
  <c r="F7" i="8"/>
  <c r="E8" i="8"/>
  <c r="H8" i="8" s="1"/>
  <c r="E9" i="8"/>
  <c r="H9" i="8" s="1"/>
  <c r="E10" i="8"/>
  <c r="H10" i="8" s="1"/>
  <c r="E7" i="8"/>
  <c r="H7" i="8" s="1"/>
  <c r="F8" i="7"/>
  <c r="F9" i="7"/>
  <c r="F10" i="7"/>
  <c r="F11" i="7"/>
  <c r="F12" i="7"/>
  <c r="F13" i="7"/>
  <c r="F14" i="7"/>
  <c r="F15" i="7"/>
  <c r="F16" i="7"/>
  <c r="F17" i="7"/>
  <c r="E8" i="7"/>
  <c r="H8" i="7" s="1"/>
  <c r="E9" i="7"/>
  <c r="H9" i="7" s="1"/>
  <c r="E10" i="7"/>
  <c r="H10" i="7" s="1"/>
  <c r="E11" i="7"/>
  <c r="H11" i="7" s="1"/>
  <c r="E12" i="7"/>
  <c r="H12" i="7" s="1"/>
  <c r="E13" i="7"/>
  <c r="H13" i="7" s="1"/>
  <c r="E14" i="7"/>
  <c r="H14" i="7" s="1"/>
  <c r="E15" i="7"/>
  <c r="H15" i="7" s="1"/>
  <c r="E16" i="7"/>
  <c r="H16" i="7" s="1"/>
  <c r="E17" i="7"/>
  <c r="H17" i="7" s="1"/>
  <c r="F7" i="7"/>
  <c r="E7" i="7"/>
  <c r="H7" i="7" s="1"/>
  <c r="F8" i="6"/>
  <c r="F9" i="6"/>
  <c r="F10" i="6"/>
  <c r="F7" i="6"/>
  <c r="E8" i="6"/>
  <c r="H8" i="6" s="1"/>
  <c r="E9" i="6"/>
  <c r="H9" i="6" s="1"/>
  <c r="E10" i="6"/>
  <c r="H10" i="6" s="1"/>
  <c r="E7" i="6"/>
  <c r="H7" i="6" s="1"/>
  <c r="F8" i="5"/>
  <c r="F9" i="5"/>
  <c r="F10" i="5"/>
  <c r="F11" i="5"/>
  <c r="F12" i="5"/>
  <c r="F13" i="5"/>
  <c r="F14" i="5"/>
  <c r="F15" i="5"/>
  <c r="F16" i="5"/>
  <c r="F17" i="5"/>
  <c r="F18" i="5"/>
  <c r="F19" i="5"/>
  <c r="F7" i="5"/>
  <c r="E8" i="5"/>
  <c r="H8" i="5" s="1"/>
  <c r="E9" i="5"/>
  <c r="H9" i="5" s="1"/>
  <c r="E10" i="5"/>
  <c r="H10" i="5" s="1"/>
  <c r="E11" i="5"/>
  <c r="H11" i="5" s="1"/>
  <c r="E12" i="5"/>
  <c r="H12" i="5" s="1"/>
  <c r="E13" i="5"/>
  <c r="H13" i="5" s="1"/>
  <c r="E14" i="5"/>
  <c r="H14" i="5" s="1"/>
  <c r="E15" i="5"/>
  <c r="H15" i="5" s="1"/>
  <c r="E16" i="5"/>
  <c r="H16" i="5" s="1"/>
  <c r="E17" i="5"/>
  <c r="H17" i="5" s="1"/>
  <c r="E18" i="5"/>
  <c r="H18" i="5" s="1"/>
  <c r="E19" i="5"/>
  <c r="H19" i="5" s="1"/>
  <c r="E7" i="5"/>
  <c r="H7" i="5" s="1"/>
  <c r="F8" i="4" l="1"/>
  <c r="F9" i="4"/>
  <c r="F10" i="4"/>
  <c r="F11" i="4"/>
  <c r="F12" i="4"/>
  <c r="F13" i="4"/>
  <c r="F14" i="4"/>
  <c r="F15" i="4"/>
  <c r="F16" i="4"/>
  <c r="E8" i="4"/>
  <c r="H8" i="4" s="1"/>
  <c r="E9" i="4"/>
  <c r="H9" i="4" s="1"/>
  <c r="E10" i="4"/>
  <c r="H10" i="4" s="1"/>
  <c r="E11" i="4"/>
  <c r="H11" i="4" s="1"/>
  <c r="E12" i="4"/>
  <c r="H12" i="4" s="1"/>
  <c r="E13" i="4"/>
  <c r="H13" i="4" s="1"/>
  <c r="E14" i="4"/>
  <c r="H14" i="4" s="1"/>
  <c r="E15" i="4"/>
  <c r="H15" i="4" s="1"/>
  <c r="E16" i="4"/>
  <c r="H16" i="4" s="1"/>
  <c r="F7" i="4"/>
  <c r="E7" i="4"/>
  <c r="H7" i="4" s="1"/>
  <c r="F8" i="3"/>
  <c r="F9" i="3"/>
  <c r="F10" i="3"/>
  <c r="F11" i="3"/>
  <c r="F12" i="3"/>
  <c r="F13" i="3"/>
  <c r="F14" i="3"/>
  <c r="F15" i="3"/>
  <c r="F16" i="3"/>
  <c r="F17" i="3"/>
  <c r="F18" i="3"/>
  <c r="F7" i="3"/>
  <c r="E8" i="3"/>
  <c r="H8" i="3" s="1"/>
  <c r="E9" i="3"/>
  <c r="H9" i="3" s="1"/>
  <c r="E10" i="3"/>
  <c r="H10" i="3" s="1"/>
  <c r="E11" i="3"/>
  <c r="H11" i="3" s="1"/>
  <c r="E12" i="3"/>
  <c r="H12" i="3" s="1"/>
  <c r="E13" i="3"/>
  <c r="H13" i="3" s="1"/>
  <c r="E14" i="3"/>
  <c r="H14" i="3" s="1"/>
  <c r="E15" i="3"/>
  <c r="H15" i="3" s="1"/>
  <c r="E16" i="3"/>
  <c r="H16" i="3" s="1"/>
  <c r="E17" i="3"/>
  <c r="H17" i="3" s="1"/>
  <c r="E18" i="3"/>
  <c r="H18" i="3" s="1"/>
  <c r="E7" i="3"/>
  <c r="H7" i="3" s="1"/>
  <c r="C19" i="3"/>
  <c r="D19" i="3"/>
  <c r="G19" i="3"/>
  <c r="B19" i="3"/>
  <c r="F8" i="2"/>
  <c r="F9" i="2"/>
  <c r="F10" i="2"/>
  <c r="F11" i="2"/>
  <c r="F12" i="2"/>
  <c r="F13" i="2"/>
  <c r="F14" i="2"/>
  <c r="F15" i="2"/>
  <c r="F16" i="2"/>
  <c r="F17" i="2"/>
  <c r="F18" i="2"/>
  <c r="F7" i="2"/>
  <c r="E8" i="2"/>
  <c r="H8" i="2" s="1"/>
  <c r="E9" i="2"/>
  <c r="H9" i="2" s="1"/>
  <c r="E10" i="2"/>
  <c r="H10" i="2" s="1"/>
  <c r="E11" i="2"/>
  <c r="H11" i="2" s="1"/>
  <c r="E12" i="2"/>
  <c r="H12" i="2" s="1"/>
  <c r="E13" i="2"/>
  <c r="H13" i="2" s="1"/>
  <c r="E14" i="2"/>
  <c r="H14" i="2" s="1"/>
  <c r="E15" i="2"/>
  <c r="H15" i="2" s="1"/>
  <c r="E16" i="2"/>
  <c r="H16" i="2" s="1"/>
  <c r="E17" i="2"/>
  <c r="H17" i="2" s="1"/>
  <c r="E18" i="2"/>
  <c r="H18" i="2" s="1"/>
  <c r="C19" i="2"/>
  <c r="D19" i="2"/>
  <c r="G19" i="2"/>
  <c r="B19" i="2"/>
  <c r="C9" i="13" l="1"/>
  <c r="C8" i="13"/>
  <c r="F19" i="3"/>
  <c r="E19" i="3"/>
  <c r="B9" i="13" s="1"/>
  <c r="F19" i="2"/>
  <c r="E19" i="2"/>
  <c r="B8" i="13" s="1"/>
  <c r="F8" i="1"/>
  <c r="F9" i="1"/>
  <c r="F10" i="1"/>
  <c r="F11" i="1"/>
  <c r="F12" i="1"/>
  <c r="F13" i="1"/>
  <c r="F14" i="1"/>
  <c r="F15" i="1"/>
  <c r="F16" i="1"/>
  <c r="F17" i="1"/>
  <c r="F18" i="1"/>
  <c r="F19" i="1"/>
  <c r="F7" i="1"/>
  <c r="E8" i="1"/>
  <c r="H8" i="1" s="1"/>
  <c r="E9" i="1"/>
  <c r="H9" i="1" s="1"/>
  <c r="E10" i="1"/>
  <c r="H10" i="1" s="1"/>
  <c r="E11" i="1"/>
  <c r="H11" i="1" s="1"/>
  <c r="E12" i="1"/>
  <c r="H12" i="1" s="1"/>
  <c r="E13" i="1"/>
  <c r="H13" i="1" s="1"/>
  <c r="E14" i="1"/>
  <c r="H14" i="1" s="1"/>
  <c r="E15" i="1"/>
  <c r="H15" i="1" s="1"/>
  <c r="E16" i="1"/>
  <c r="H16" i="1" s="1"/>
  <c r="E17" i="1"/>
  <c r="H17" i="1" s="1"/>
  <c r="E18" i="1"/>
  <c r="H18" i="1" s="1"/>
  <c r="E19" i="1"/>
  <c r="H19" i="1" s="1"/>
  <c r="E7" i="1"/>
  <c r="H7" i="1" s="1"/>
  <c r="C20" i="1"/>
  <c r="D20" i="1"/>
  <c r="G20" i="1"/>
  <c r="B20" i="1"/>
  <c r="D9" i="13" l="1"/>
  <c r="H19" i="2"/>
  <c r="D8" i="13"/>
  <c r="H19" i="3"/>
  <c r="C7" i="13"/>
  <c r="F20" i="1"/>
  <c r="E20" i="1"/>
  <c r="B7" i="13" s="1"/>
  <c r="B25" i="9"/>
  <c r="C25" i="9"/>
  <c r="D25" i="9"/>
  <c r="E25" i="9"/>
  <c r="B15" i="13" s="1"/>
  <c r="F25" i="9"/>
  <c r="G25" i="9"/>
  <c r="G10" i="12"/>
  <c r="F10" i="12"/>
  <c r="E10" i="12"/>
  <c r="B18" i="13" s="1"/>
  <c r="D10" i="12"/>
  <c r="C10" i="12"/>
  <c r="B10" i="12"/>
  <c r="G10" i="11"/>
  <c r="F10" i="11"/>
  <c r="E10" i="11"/>
  <c r="B17" i="13" s="1"/>
  <c r="D10" i="11"/>
  <c r="C10" i="11"/>
  <c r="B10" i="11"/>
  <c r="G19" i="10"/>
  <c r="F19" i="10"/>
  <c r="E19" i="10"/>
  <c r="B16" i="13" s="1"/>
  <c r="D19" i="10"/>
  <c r="C19" i="10"/>
  <c r="B19" i="10"/>
  <c r="G11" i="8"/>
  <c r="F11" i="8"/>
  <c r="E11" i="8"/>
  <c r="B14" i="13" s="1"/>
  <c r="D11" i="8"/>
  <c r="C11" i="8"/>
  <c r="B11" i="8"/>
  <c r="G18" i="7"/>
  <c r="F18" i="7"/>
  <c r="E18" i="7"/>
  <c r="B13" i="13" s="1"/>
  <c r="D18" i="7"/>
  <c r="C18" i="7"/>
  <c r="B18" i="7"/>
  <c r="G11" i="6"/>
  <c r="F11" i="6"/>
  <c r="E11" i="6"/>
  <c r="B12" i="13" s="1"/>
  <c r="D11" i="6"/>
  <c r="C11" i="6"/>
  <c r="B11" i="6"/>
  <c r="G20" i="5"/>
  <c r="F20" i="5"/>
  <c r="E20" i="5"/>
  <c r="B11" i="13" s="1"/>
  <c r="D20" i="5"/>
  <c r="C20" i="5"/>
  <c r="G17" i="4"/>
  <c r="F17" i="4"/>
  <c r="E17" i="4"/>
  <c r="B10" i="13" s="1"/>
  <c r="D17" i="4"/>
  <c r="C17" i="4"/>
  <c r="B17" i="4"/>
  <c r="H20" i="1" l="1"/>
  <c r="C11" i="13"/>
  <c r="D11" i="13" s="1"/>
  <c r="H20" i="5"/>
  <c r="C14" i="13"/>
  <c r="D14" i="13" s="1"/>
  <c r="H11" i="8"/>
  <c r="C17" i="13"/>
  <c r="D17" i="13" s="1"/>
  <c r="H10" i="11"/>
  <c r="C10" i="13"/>
  <c r="D10" i="13" s="1"/>
  <c r="H17" i="4"/>
  <c r="C12" i="13"/>
  <c r="D12" i="13" s="1"/>
  <c r="H11" i="6"/>
  <c r="C13" i="13"/>
  <c r="H18" i="7"/>
  <c r="C16" i="13"/>
  <c r="D16" i="13" s="1"/>
  <c r="H19" i="10"/>
  <c r="C18" i="13"/>
  <c r="D18" i="13" s="1"/>
  <c r="H10" i="12"/>
  <c r="C15" i="13"/>
  <c r="D15" i="13" s="1"/>
  <c r="H25" i="9"/>
  <c r="D7" i="13"/>
  <c r="B19" i="13"/>
  <c r="C19" i="13" l="1"/>
  <c r="D19" i="13" s="1"/>
  <c r="D13" i="13"/>
</calcChain>
</file>

<file path=xl/sharedStrings.xml><?xml version="1.0" encoding="utf-8"?>
<sst xmlns="http://schemas.openxmlformats.org/spreadsheetml/2006/main" count="380" uniqueCount="165">
  <si>
    <t>รวม</t>
  </si>
  <si>
    <t>จำนวนประชากรรวมทั้งหมดของจังหวัดปัตตานี</t>
  </si>
  <si>
    <t>อำเภอเมืองปัตตานี</t>
  </si>
  <si>
    <t>อำเภอโคกโพธิ์</t>
  </si>
  <si>
    <t>อำเภอหนองจิก</t>
  </si>
  <si>
    <t>อำเภอปะนาเระ</t>
  </si>
  <si>
    <t>อำเภอมายอ</t>
  </si>
  <si>
    <t>อำเภอทุ่งยางแดง</t>
  </si>
  <si>
    <t>อำเภอสายบุรี</t>
  </si>
  <si>
    <t>อำเภอไม้แก่น</t>
  </si>
  <si>
    <t>อำเภอยะหริ่ง</t>
  </si>
  <si>
    <t>อำเภอยะรัง</t>
  </si>
  <si>
    <t>อำเภอกะพ้อ</t>
  </si>
  <si>
    <t>อำเภอแม่ลาน</t>
  </si>
  <si>
    <t>ตำบล</t>
  </si>
  <si>
    <t>ประชากรทะเบียนราษฎร์</t>
  </si>
  <si>
    <t>ประชากรชายและหญิง จำแนกตาม TYPEAREA</t>
  </si>
  <si>
    <t>บานา</t>
  </si>
  <si>
    <t>ตันหยงลุโละ</t>
  </si>
  <si>
    <t>คลองมานิง</t>
  </si>
  <si>
    <t>กะมิยอ</t>
  </si>
  <si>
    <t>บาราโหม</t>
  </si>
  <si>
    <t>รูสะมิแล</t>
  </si>
  <si>
    <t>ตะลุโบะ</t>
  </si>
  <si>
    <t>บาราเฮาะ</t>
  </si>
  <si>
    <t>ปุยุด</t>
  </si>
  <si>
    <t>สะบารัง</t>
  </si>
  <si>
    <t>อาเนาะรู</t>
  </si>
  <si>
    <t>จะบังติกอ</t>
  </si>
  <si>
    <t>โคกโพธิ์</t>
  </si>
  <si>
    <t>มะกรูด</t>
  </si>
  <si>
    <t>บางโกระ</t>
  </si>
  <si>
    <t>ป่าบอน</t>
  </si>
  <si>
    <t>ทรายขาว</t>
  </si>
  <si>
    <t>นาประดู่</t>
  </si>
  <si>
    <t>ปากล่อ</t>
  </si>
  <si>
    <t>ทุ่งพลา</t>
  </si>
  <si>
    <t>ท่าเรือ</t>
  </si>
  <si>
    <t>นาเกตุ</t>
  </si>
  <si>
    <t>ควนโนรี</t>
  </si>
  <si>
    <t>ช้างให้ตก</t>
  </si>
  <si>
    <t>มายอ</t>
  </si>
  <si>
    <t>เกาะเปาะ</t>
  </si>
  <si>
    <t>คอลอตันหยง</t>
  </si>
  <si>
    <t>ดอนรัก</t>
  </si>
  <si>
    <t>ดาโต๊ะ</t>
  </si>
  <si>
    <t>ตุยง</t>
  </si>
  <si>
    <t>ท่ากำชำ</t>
  </si>
  <si>
    <t>บางตาวา</t>
  </si>
  <si>
    <t>ปุโละปุโย</t>
  </si>
  <si>
    <t>ยาบี</t>
  </si>
  <si>
    <t>ลิปะสะโง</t>
  </si>
  <si>
    <t>บ่อทอง</t>
  </si>
  <si>
    <t>ท่าข้าม</t>
  </si>
  <si>
    <t>บ้านนอก</t>
  </si>
  <si>
    <t>ดอน</t>
  </si>
  <si>
    <t>ควน</t>
  </si>
  <si>
    <t>ท่าน้ำ</t>
  </si>
  <si>
    <t>คอกกระบือ</t>
  </si>
  <si>
    <t>พ่อมิ่ง</t>
  </si>
  <si>
    <t>บ้านกลาง</t>
  </si>
  <si>
    <t>บ้านน้ำบ่อ</t>
  </si>
  <si>
    <t>ปะนาเระ</t>
  </si>
  <si>
    <t>ถนน</t>
  </si>
  <si>
    <t>ตรัง</t>
  </si>
  <si>
    <t>กระหวะ</t>
  </si>
  <si>
    <t>ลุโบะยิไร</t>
  </si>
  <si>
    <t>ลางา</t>
  </si>
  <si>
    <t>กระเสาะ</t>
  </si>
  <si>
    <t>เกาะจัน</t>
  </si>
  <si>
    <t>ปะโด</t>
  </si>
  <si>
    <t>สาคอบน</t>
  </si>
  <si>
    <t>สาคอใต้</t>
  </si>
  <si>
    <t>สะกำ</t>
  </si>
  <si>
    <t>ปานัน</t>
  </si>
  <si>
    <t>ตะโละแมะนา</t>
  </si>
  <si>
    <t>พิเทน</t>
  </si>
  <si>
    <t>น้ำดำ</t>
  </si>
  <si>
    <t>ปากู</t>
  </si>
  <si>
    <t>ตะบิ้ง</t>
  </si>
  <si>
    <t>ปะเสยะวอ</t>
  </si>
  <si>
    <t>บางเก่า</t>
  </si>
  <si>
    <t>บือเระ</t>
  </si>
  <si>
    <t>เตราะบอน</t>
  </si>
  <si>
    <t>กะดุนง</t>
  </si>
  <si>
    <t>ละหาร</t>
  </si>
  <si>
    <t>มะนังดาลำ</t>
  </si>
  <si>
    <t>แป้น</t>
  </si>
  <si>
    <t>ทุ่งคล้า</t>
  </si>
  <si>
    <t>ตะลุบัน</t>
  </si>
  <si>
    <t>ไทรทอง</t>
  </si>
  <si>
    <t>ไม้แก่น</t>
  </si>
  <si>
    <t>ตะโละไกรทอง</t>
  </si>
  <si>
    <t>ดอนทราย</t>
  </si>
  <si>
    <t>ตะโละ</t>
  </si>
  <si>
    <t>ตะโละกาโปร์</t>
  </si>
  <si>
    <t>ตันหยงดาลอ</t>
  </si>
  <si>
    <t>ตันหยงจึงงา</t>
  </si>
  <si>
    <t>ตอหลัง</t>
  </si>
  <si>
    <t>ตาแกะ</t>
  </si>
  <si>
    <t>ตาลีอายร์</t>
  </si>
  <si>
    <t>ยามู</t>
  </si>
  <si>
    <t>หนองแรต</t>
  </si>
  <si>
    <t>ปิยามุมัง</t>
  </si>
  <si>
    <t>ปุลากง</t>
  </si>
  <si>
    <t>บาโลย</t>
  </si>
  <si>
    <t>สาบัน</t>
  </si>
  <si>
    <t>มะนังยง</t>
  </si>
  <si>
    <t>ราตาปันยัง</t>
  </si>
  <si>
    <t>จะรัง</t>
  </si>
  <si>
    <t>แหลมโพธิ์</t>
  </si>
  <si>
    <t>บางปู</t>
  </si>
  <si>
    <t>ยะรัง</t>
  </si>
  <si>
    <t>สะดาวา</t>
  </si>
  <si>
    <t>ประจัน</t>
  </si>
  <si>
    <t>สะนอ</t>
  </si>
  <si>
    <t>ระแว้ง</t>
  </si>
  <si>
    <t>ปิตุมุดี</t>
  </si>
  <si>
    <t>วัด</t>
  </si>
  <si>
    <t>กระโด</t>
  </si>
  <si>
    <t>คลองใหม่</t>
  </si>
  <si>
    <t>เมาะมาวี</t>
  </si>
  <si>
    <t>กอลำ</t>
  </si>
  <si>
    <t>เขาตูม</t>
  </si>
  <si>
    <t>กะรุบี</t>
  </si>
  <si>
    <t>ตะโละดือรามัน</t>
  </si>
  <si>
    <t>ปล่องหอย</t>
  </si>
  <si>
    <t>แม่ลาน</t>
  </si>
  <si>
    <t>ม่วงเตี้ย</t>
  </si>
  <si>
    <t>ป่าไร่</t>
  </si>
  <si>
    <t>TYPEAREA 1+2</t>
  </si>
  <si>
    <t xml:space="preserve">ประชากรชายและหญิง </t>
  </si>
  <si>
    <t>ทะเบียนราษฎร์</t>
  </si>
  <si>
    <t>บางเขา</t>
  </si>
  <si>
    <t>ส่วนต่าง</t>
  </si>
  <si>
    <t>อำเภอ</t>
  </si>
  <si>
    <t>(1)</t>
  </si>
  <si>
    <t>(2)</t>
  </si>
  <si>
    <t>(2)-(1)</t>
  </si>
  <si>
    <t>Type 1</t>
  </si>
  <si>
    <t>Type 2</t>
  </si>
  <si>
    <t>Type 3</t>
  </si>
  <si>
    <t>Type 1+2</t>
  </si>
  <si>
    <t>Type 1+3</t>
  </si>
  <si>
    <t>(3)</t>
  </si>
  <si>
    <t>(4)</t>
  </si>
  <si>
    <t>(5)</t>
  </si>
  <si>
    <t>(6)</t>
  </si>
  <si>
    <t>(6)-(4)</t>
  </si>
  <si>
    <t>จำนวนประชากรชายและหญิง จากฐานข้อมูล 43 แฟ้ม เทียบกับ ฐานข้อมูลทะเบียนราษฎร์ ณ 30 มิถุนายน 2564  จังหวัดปัตตานี</t>
  </si>
  <si>
    <t>ที่มา : 1. จำนวนประชากรชายและหญิง ฐานข้อมูล 43 แฟ้ม ณ 30 มิถุนายน 2564</t>
  </si>
  <si>
    <t xml:space="preserve">        2. จำนวนประชากรชายและหญิง ฐานข้อมูลทะเบียนราษฎร์ ณ 30 มิถุนายน 2564</t>
  </si>
  <si>
    <t>จำนวนประชากรชายและหญิง จากฐานข้อมูล 43 แฟ้ม เทียบกับ ฐานข้อมูลทะเบียนราษฎร์ ณ 30 มิถุนายน 2564  อำเภอเมืองปัตตานี</t>
  </si>
  <si>
    <t>จำนวนประชากรชายและหญิง จากฐานข้อมูล 43 แฟ้ม เทียบกับ ฐานข้อมูลทะเบียนราษฎร์ ณ 30 มิถุนายน 2564 อำเภอโคกโพธิ์</t>
  </si>
  <si>
    <t>จำนวนประชากรชายและหญิง จากฐานข้อมูล 43 แฟ้ม เทียบกับ ฐานข้อมูลทะเบียนราษฎร์ ณ 30 มิถุนายน 2564  อำเภอหนองจิก</t>
  </si>
  <si>
    <t>จำนวนประชากรชายและหญิง จากฐานข้อมูล 43 แฟ้ม เทียบกับ ฐานข้อมูลทะเบียนราษฎร์ ณ 30 มิถุนายน 2564  อำเภอปะนาเระ</t>
  </si>
  <si>
    <t>จำนวนประชากรชายและหญิง จากฐานข้อมูล 43 แฟ้ม เทียบกับ ฐานข้อมูลทะเบียนราษฎร์ ณ 30 มิถุนายน 2564  อำเภอมายอ</t>
  </si>
  <si>
    <t>จำนวนประชากรชายและหญิง จากฐานข้อมูล 43 แฟ้ม เทียบกับ ฐานข้อมูลทะเบียนราษฎร์ ณ 30 มิถุนายน 2564  อำเภอทุ่งยางแดง</t>
  </si>
  <si>
    <t>จำนวนประชากรชายและหญิง จากฐานข้อมูล 43 แฟ้ม เทียบกับ ฐานข้อมูลทะเบียนราษฎร์ ณ 30 มิถุนายน 2564  อำเภอสายบุรี</t>
  </si>
  <si>
    <t>จำนวนประชากรชายและหญิง จากฐานข้อมูล 43 แฟ้ม เทียบกับ ฐานข้อมูลทะเบียนราษฎร์ ณ 30 มิถุนายน 2564  อำเภอไม้แก่น</t>
  </si>
  <si>
    <t>จำนวนประชากรชายและหญิง จากฐานข้อมูล 43 แฟ้ม เทียบกับ ฐานข้อมูลทะเบียนราษฎร์ ณ 30 มิถุนายน 2564  อำเภอยะหริ่ง</t>
  </si>
  <si>
    <t>จำนวนประชากรชายและหญิง จากฐานข้อมูล 43 แฟ้ม เทียบกับ ฐานข้อมูลทะเบียนราษฎร์ ณ 30 มิถุนายน 2564  อำเภอยะรัง</t>
  </si>
  <si>
    <t>จำนวนประชากรชายและหญิง จากฐานข้อมูล 43 แฟ้ม เทียบกับ ฐานข้อมูลทะเบียนราษฎร์ ณ 30 มิถุนายน 2564  อำเภอกะพ้อ</t>
  </si>
  <si>
    <t>จำนวนประชากรชายและหญิง จากฐานข้อมูล 43 แฟ้ม เทียบกับ ฐานข้อมูลทะเบียนราษฎร์ ณ 30 มิถุนายน 2564  อำเภอแม่ลาน</t>
  </si>
  <si>
    <t>ปะกาฮะรัง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</si>
</sst>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2" x14ac:knownFonts="1">
    <font>
      <sz val="10"/>
      <name val="Arial"/>
      <charset val="222"/>
    </font>
    <font>
      <b/>
      <i/>
      <sz val="16"/>
      <color indexed="8"/>
      <name val="TH SarabunPSK"/>
      <family val="2"/>
    </font>
    <font>
      <b/>
      <i/>
      <u/>
      <sz val="16"/>
      <color indexed="8"/>
      <name val="TH SarabunPSK"/>
      <family val="2"/>
    </font>
    <font>
      <b/>
      <i/>
      <sz val="16"/>
      <name val="TH SarabunPSK"/>
      <family val="2"/>
    </font>
    <font>
      <b/>
      <i/>
      <sz val="18"/>
      <color indexed="8"/>
      <name val="TH SarabunPSK"/>
      <family val="2"/>
    </font>
    <font>
      <sz val="14"/>
      <name val="TH SarabunPSK"/>
      <family val="2"/>
    </font>
    <font>
      <b/>
      <i/>
      <sz val="16"/>
      <color theme="1"/>
      <name val="TH SarabunPSK"/>
      <family val="2"/>
    </font>
    <font>
      <sz val="10"/>
      <name val="Arial"/>
      <family val="2"/>
    </font>
    <font>
      <sz val="16"/>
      <color indexed="8"/>
      <name val="TH SarabunPSK"/>
      <family val="2"/>
    </font>
    <font>
      <sz val="16"/>
      <name val="TH SarabunPSK"/>
      <family val="2"/>
    </font>
    <font>
      <i/>
      <sz val="16"/>
      <color indexed="8"/>
      <name val="TH SarabunPSK"/>
      <family val="2"/>
    </font>
    <font>
      <sz val="16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67">
    <xf numFmtId="0" fontId="0" fillId="0" borderId="0" xfId="0"/>
    <xf numFmtId="3" fontId="2" fillId="2" borderId="1" xfId="0" applyNumberFormat="1" applyFont="1" applyFill="1" applyBorder="1"/>
    <xf numFmtId="0" fontId="0" fillId="0" borderId="0" xfId="0" applyBorder="1"/>
    <xf numFmtId="3" fontId="4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left" vertical="center"/>
    </xf>
    <xf numFmtId="3" fontId="1" fillId="3" borderId="1" xfId="0" applyNumberFormat="1" applyFont="1" applyFill="1" applyBorder="1" applyAlignment="1">
      <alignment horizontal="center" vertical="center"/>
    </xf>
    <xf numFmtId="3" fontId="1" fillId="2" borderId="3" xfId="0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4" xfId="0" applyFont="1" applyFill="1" applyBorder="1"/>
    <xf numFmtId="0" fontId="5" fillId="0" borderId="0" xfId="0" applyFont="1" applyAlignment="1"/>
    <xf numFmtId="0" fontId="6" fillId="0" borderId="1" xfId="0" applyFont="1" applyBorder="1"/>
    <xf numFmtId="0" fontId="6" fillId="0" borderId="4" xfId="0" applyFont="1" applyBorder="1"/>
    <xf numFmtId="3" fontId="8" fillId="0" borderId="1" xfId="0" applyNumberFormat="1" applyFont="1" applyFill="1" applyBorder="1" applyAlignment="1">
      <alignment horizontal="center"/>
    </xf>
    <xf numFmtId="3" fontId="9" fillId="0" borderId="1" xfId="1" applyNumberFormat="1" applyFont="1" applyFill="1" applyBorder="1" applyAlignment="1">
      <alignment horizontal="center" vertical="center"/>
    </xf>
    <xf numFmtId="3" fontId="9" fillId="0" borderId="1" xfId="1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3" fontId="1" fillId="2" borderId="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0" fontId="3" fillId="0" borderId="1" xfId="0" applyFont="1" applyFill="1" applyBorder="1"/>
    <xf numFmtId="0" fontId="7" fillId="0" borderId="0" xfId="0" applyFont="1"/>
    <xf numFmtId="3" fontId="1" fillId="0" borderId="2" xfId="0" applyNumberFormat="1" applyFont="1" applyFill="1" applyBorder="1" applyAlignment="1">
      <alignment horizontal="left" vertical="center"/>
    </xf>
    <xf numFmtId="3" fontId="8" fillId="0" borderId="5" xfId="0" applyNumberFormat="1" applyFont="1" applyFill="1" applyBorder="1" applyAlignment="1">
      <alignment horizontal="center"/>
    </xf>
    <xf numFmtId="3" fontId="0" fillId="0" borderId="0" xfId="0" applyNumberFormat="1"/>
    <xf numFmtId="3" fontId="1" fillId="6" borderId="1" xfId="0" applyNumberFormat="1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left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3" fontId="1" fillId="5" borderId="3" xfId="0" quotePrefix="1" applyNumberFormat="1" applyFont="1" applyFill="1" applyBorder="1" applyAlignment="1">
      <alignment horizontal="center"/>
    </xf>
    <xf numFmtId="3" fontId="1" fillId="0" borderId="6" xfId="0" applyNumberFormat="1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center" vertical="center"/>
    </xf>
    <xf numFmtId="3" fontId="1" fillId="5" borderId="8" xfId="0" applyNumberFormat="1" applyFont="1" applyFill="1" applyBorder="1" applyAlignment="1">
      <alignment horizontal="center"/>
    </xf>
    <xf numFmtId="3" fontId="1" fillId="5" borderId="6" xfId="0" quotePrefix="1" applyNumberFormat="1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 vertical="center"/>
    </xf>
    <xf numFmtId="0" fontId="6" fillId="0" borderId="3" xfId="0" applyFont="1" applyFill="1" applyBorder="1"/>
    <xf numFmtId="3" fontId="8" fillId="0" borderId="3" xfId="0" applyNumberFormat="1" applyFont="1" applyFill="1" applyBorder="1" applyAlignment="1">
      <alignment horizontal="center"/>
    </xf>
    <xf numFmtId="3" fontId="9" fillId="0" borderId="3" xfId="1" applyNumberFormat="1" applyFont="1" applyFill="1" applyBorder="1" applyAlignment="1">
      <alignment horizontal="center" vertical="center"/>
    </xf>
    <xf numFmtId="3" fontId="9" fillId="0" borderId="3" xfId="1" applyNumberFormat="1" applyFont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0" fontId="3" fillId="5" borderId="6" xfId="0" quotePrefix="1" applyFont="1" applyFill="1" applyBorder="1" applyAlignment="1">
      <alignment horizontal="center" vertical="center"/>
    </xf>
    <xf numFmtId="0" fontId="3" fillId="5" borderId="8" xfId="0" quotePrefix="1" applyFont="1" applyFill="1" applyBorder="1" applyAlignment="1">
      <alignment horizontal="center" vertical="center"/>
    </xf>
    <xf numFmtId="3" fontId="1" fillId="5" borderId="4" xfId="0" applyNumberFormat="1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3" fontId="10" fillId="2" borderId="3" xfId="0" applyNumberFormat="1" applyFont="1" applyFill="1" applyBorder="1" applyAlignment="1">
      <alignment horizontal="center"/>
    </xf>
    <xf numFmtId="3" fontId="10" fillId="6" borderId="3" xfId="0" applyNumberFormat="1" applyFont="1" applyFill="1" applyBorder="1" applyAlignment="1">
      <alignment horizontal="center"/>
    </xf>
    <xf numFmtId="3" fontId="10" fillId="3" borderId="3" xfId="0" applyNumberFormat="1" applyFont="1" applyFill="1" applyBorder="1" applyAlignment="1">
      <alignment horizontal="center" vertical="center"/>
    </xf>
    <xf numFmtId="3" fontId="10" fillId="3" borderId="1" xfId="0" applyNumberFormat="1" applyFont="1" applyFill="1" applyBorder="1" applyAlignment="1">
      <alignment horizontal="center" vertical="center"/>
    </xf>
    <xf numFmtId="3" fontId="10" fillId="2" borderId="3" xfId="0" applyNumberFormat="1" applyFont="1" applyFill="1" applyBorder="1" applyAlignment="1">
      <alignment horizontal="center" vertical="center"/>
    </xf>
    <xf numFmtId="3" fontId="10" fillId="6" borderId="3" xfId="0" applyNumberFormat="1" applyFont="1" applyFill="1" applyBorder="1" applyAlignment="1">
      <alignment horizontal="center" vertical="center"/>
    </xf>
    <xf numFmtId="0" fontId="11" fillId="0" borderId="0" xfId="0" applyFont="1"/>
    <xf numFmtId="3" fontId="3" fillId="2" borderId="1" xfId="0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3" fontId="1" fillId="5" borderId="4" xfId="0" applyNumberFormat="1" applyFont="1" applyFill="1" applyBorder="1" applyAlignment="1">
      <alignment horizontal="center" vertical="center"/>
    </xf>
    <xf numFmtId="3" fontId="1" fillId="5" borderId="5" xfId="0" applyNumberFormat="1" applyFont="1" applyFill="1" applyBorder="1" applyAlignment="1">
      <alignment horizontal="center" vertical="center"/>
    </xf>
    <xf numFmtId="3" fontId="1" fillId="5" borderId="3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/>
    </xf>
    <xf numFmtId="0" fontId="3" fillId="5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/>
    </xf>
  </cellXfs>
  <cellStyles count="2">
    <cellStyle name="จุลภาค" xfId="1" builtinId="3"/>
    <cellStyle name="ปกติ" xfId="0" builtinId="0"/>
  </cellStyles>
  <dxfs count="0"/>
  <tableStyles count="0" defaultTableStyle="TableStyleMedium2" defaultPivotStyle="PivotStyleLight16"/>
  <colors>
    <mruColors>
      <color rgb="FFFFFFCC"/>
      <color rgb="FFCCFFFF"/>
      <color rgb="FFCCFFCC"/>
      <color rgb="FFFFCCCC"/>
      <color rgb="FFFFCC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FF"/>
  </sheetPr>
  <dimension ref="A1:G25"/>
  <sheetViews>
    <sheetView showGridLines="0" tabSelected="1" workbookViewId="0">
      <selection activeCell="A2" sqref="A2:D2"/>
    </sheetView>
  </sheetViews>
  <sheetFormatPr defaultRowHeight="12.75" x14ac:dyDescent="0.2"/>
  <cols>
    <col min="1" max="1" width="46.140625" customWidth="1"/>
    <col min="2" max="4" width="22.7109375" customWidth="1"/>
  </cols>
  <sheetData>
    <row r="1" spans="1:6" ht="9.9499999999999993" customHeight="1" x14ac:dyDescent="0.2"/>
    <row r="2" spans="1:6" ht="27.75" x14ac:dyDescent="0.2">
      <c r="A2" s="58" t="s">
        <v>149</v>
      </c>
      <c r="B2" s="58"/>
      <c r="C2" s="58"/>
      <c r="D2" s="58"/>
      <c r="E2" s="25"/>
    </row>
    <row r="3" spans="1:6" ht="9.9499999999999993" customHeight="1" x14ac:dyDescent="0.2">
      <c r="A3" s="4"/>
      <c r="B3" s="4"/>
      <c r="C3" s="4"/>
      <c r="D3" s="4"/>
    </row>
    <row r="4" spans="1:6" ht="24" x14ac:dyDescent="0.2">
      <c r="A4" s="60" t="s">
        <v>135</v>
      </c>
      <c r="B4" s="37" t="s">
        <v>131</v>
      </c>
      <c r="C4" s="37" t="s">
        <v>131</v>
      </c>
      <c r="D4" s="33" t="s">
        <v>134</v>
      </c>
    </row>
    <row r="5" spans="1:6" ht="24" x14ac:dyDescent="0.55000000000000004">
      <c r="A5" s="61"/>
      <c r="B5" s="38" t="s">
        <v>130</v>
      </c>
      <c r="C5" s="38" t="s">
        <v>132</v>
      </c>
      <c r="D5" s="40" t="s">
        <v>138</v>
      </c>
    </row>
    <row r="6" spans="1:6" ht="24" x14ac:dyDescent="0.55000000000000004">
      <c r="A6" s="62"/>
      <c r="B6" s="39" t="s">
        <v>136</v>
      </c>
      <c r="C6" s="39" t="s">
        <v>137</v>
      </c>
      <c r="D6" s="34"/>
    </row>
    <row r="7" spans="1:6" ht="24" x14ac:dyDescent="0.55000000000000004">
      <c r="A7" s="36" t="s">
        <v>2</v>
      </c>
      <c r="B7" s="50">
        <f>อ.เมืองปัตตานี!$E$20</f>
        <v>117591</v>
      </c>
      <c r="C7" s="51">
        <f>อ.เมืองปัตตานี!$G$20</f>
        <v>137539</v>
      </c>
      <c r="D7" s="52">
        <f>SUM(C7-B7)</f>
        <v>19948</v>
      </c>
      <c r="F7" s="30"/>
    </row>
    <row r="8" spans="1:6" ht="24" x14ac:dyDescent="0.55000000000000004">
      <c r="A8" s="28" t="s">
        <v>3</v>
      </c>
      <c r="B8" s="50">
        <f>อ.โคกโพธิ์!$E$19</f>
        <v>67146</v>
      </c>
      <c r="C8" s="51">
        <f>อ.โคกโพธิ์!$G$19</f>
        <v>68792</v>
      </c>
      <c r="D8" s="53">
        <f t="shared" ref="D8:D18" si="0">SUM(C8-B8)</f>
        <v>1646</v>
      </c>
      <c r="F8" s="30"/>
    </row>
    <row r="9" spans="1:6" ht="24" x14ac:dyDescent="0.55000000000000004">
      <c r="A9" s="28" t="s">
        <v>4</v>
      </c>
      <c r="B9" s="50">
        <f>อ.หนองจิก!$E$19</f>
        <v>74723</v>
      </c>
      <c r="C9" s="51">
        <f>อ.หนองจิก!$G$19</f>
        <v>81583</v>
      </c>
      <c r="D9" s="53">
        <f t="shared" si="0"/>
        <v>6860</v>
      </c>
      <c r="F9" s="30"/>
    </row>
    <row r="10" spans="1:6" ht="24" x14ac:dyDescent="0.55000000000000004">
      <c r="A10" s="28" t="s">
        <v>5</v>
      </c>
      <c r="B10" s="50">
        <f>อ.ปะนาเระ!$E$17</f>
        <v>45342</v>
      </c>
      <c r="C10" s="51">
        <f>อ.ปะนาเระ!$G$17</f>
        <v>47458</v>
      </c>
      <c r="D10" s="53">
        <f t="shared" si="0"/>
        <v>2116</v>
      </c>
      <c r="F10" s="30"/>
    </row>
    <row r="11" spans="1:6" ht="24" x14ac:dyDescent="0.55000000000000004">
      <c r="A11" s="28" t="s">
        <v>6</v>
      </c>
      <c r="B11" s="50">
        <f>อ.มายอ!$E$20</f>
        <v>58722</v>
      </c>
      <c r="C11" s="51">
        <f>อ.มายอ!$G$20</f>
        <v>61227</v>
      </c>
      <c r="D11" s="53">
        <f t="shared" si="0"/>
        <v>2505</v>
      </c>
      <c r="F11" s="30"/>
    </row>
    <row r="12" spans="1:6" ht="24" x14ac:dyDescent="0.55000000000000004">
      <c r="A12" s="28" t="s">
        <v>7</v>
      </c>
      <c r="B12" s="50">
        <f>อ.ทุ่งยางแดง!$E$11</f>
        <v>22787</v>
      </c>
      <c r="C12" s="51">
        <f>อ.ทุ่งยางแดง!$G$11</f>
        <v>25122</v>
      </c>
      <c r="D12" s="53">
        <f t="shared" si="0"/>
        <v>2335</v>
      </c>
      <c r="F12" s="30"/>
    </row>
    <row r="13" spans="1:6" ht="24" x14ac:dyDescent="0.55000000000000004">
      <c r="A13" s="28" t="s">
        <v>8</v>
      </c>
      <c r="B13" s="50">
        <f>อ.สายบุรี!$E$18</f>
        <v>71699</v>
      </c>
      <c r="C13" s="51">
        <f>อ.สายบุรี!$G$18</f>
        <v>71439</v>
      </c>
      <c r="D13" s="53">
        <f t="shared" si="0"/>
        <v>-260</v>
      </c>
      <c r="F13" s="30"/>
    </row>
    <row r="14" spans="1:6" ht="24" x14ac:dyDescent="0.55000000000000004">
      <c r="A14" s="28" t="s">
        <v>9</v>
      </c>
      <c r="B14" s="50">
        <f>อ.ไม้แก่น!$E$11</f>
        <v>12657</v>
      </c>
      <c r="C14" s="51">
        <f>อ.ไม้แก่น!$G$11</f>
        <v>12996</v>
      </c>
      <c r="D14" s="53">
        <f t="shared" si="0"/>
        <v>339</v>
      </c>
      <c r="F14" s="30"/>
    </row>
    <row r="15" spans="1:6" ht="24" x14ac:dyDescent="0.2">
      <c r="A15" s="28" t="s">
        <v>10</v>
      </c>
      <c r="B15" s="54">
        <f>อ.ยะหริ่ง!$E$25</f>
        <v>84099</v>
      </c>
      <c r="C15" s="55">
        <f>อ.ยะหริ่ง!$G$25</f>
        <v>90143</v>
      </c>
      <c r="D15" s="53">
        <f t="shared" si="0"/>
        <v>6044</v>
      </c>
      <c r="F15" s="30"/>
    </row>
    <row r="16" spans="1:6" ht="24" x14ac:dyDescent="0.55000000000000004">
      <c r="A16" s="28" t="s">
        <v>11</v>
      </c>
      <c r="B16" s="50">
        <f>อ.ยะรัง!$E$19</f>
        <v>90531</v>
      </c>
      <c r="C16" s="51">
        <f>อ.ยะรัง!$G$19</f>
        <v>95348</v>
      </c>
      <c r="D16" s="53">
        <f t="shared" si="0"/>
        <v>4817</v>
      </c>
      <c r="F16" s="30"/>
    </row>
    <row r="17" spans="1:7" ht="24" x14ac:dyDescent="0.55000000000000004">
      <c r="A17" s="28" t="s">
        <v>12</v>
      </c>
      <c r="B17" s="50">
        <f>อ.กะพ้อ!$E$10</f>
        <v>18735</v>
      </c>
      <c r="C17" s="51">
        <f>อ.กะพ้อ!$G$10</f>
        <v>19029</v>
      </c>
      <c r="D17" s="53">
        <f t="shared" si="0"/>
        <v>294</v>
      </c>
      <c r="F17" s="30"/>
    </row>
    <row r="18" spans="1:7" ht="24" x14ac:dyDescent="0.55000000000000004">
      <c r="A18" s="28" t="s">
        <v>13</v>
      </c>
      <c r="B18" s="50">
        <f>อ.แม่ลาน!$E$10</f>
        <v>16889</v>
      </c>
      <c r="C18" s="51">
        <f>อ.แม่ลาน!$G$10</f>
        <v>17459</v>
      </c>
      <c r="D18" s="53">
        <f t="shared" si="0"/>
        <v>570</v>
      </c>
      <c r="F18" s="30"/>
    </row>
    <row r="19" spans="1:7" ht="24" x14ac:dyDescent="0.2">
      <c r="A19" s="32" t="s">
        <v>1</v>
      </c>
      <c r="B19" s="6">
        <f>SUM(B7:B18)</f>
        <v>680921</v>
      </c>
      <c r="C19" s="31">
        <f>SUM(C7:C18)</f>
        <v>728135</v>
      </c>
      <c r="D19" s="8">
        <f>SUM(C19-B19)</f>
        <v>47214</v>
      </c>
    </row>
    <row r="21" spans="1:7" ht="21.75" x14ac:dyDescent="0.5">
      <c r="A21" s="59" t="s">
        <v>150</v>
      </c>
      <c r="B21" s="59"/>
      <c r="C21" s="59"/>
      <c r="D21" s="59"/>
      <c r="E21" s="59"/>
      <c r="F21" s="59"/>
      <c r="G21" s="59"/>
    </row>
    <row r="22" spans="1:7" ht="21.75" x14ac:dyDescent="0.5">
      <c r="A22" s="59" t="s">
        <v>151</v>
      </c>
      <c r="B22" s="59"/>
      <c r="C22" s="59"/>
      <c r="D22" s="59"/>
      <c r="E22" s="59"/>
      <c r="F22" s="59"/>
      <c r="G22" s="59"/>
    </row>
    <row r="25" spans="1:7" x14ac:dyDescent="0.2">
      <c r="A25" s="30"/>
      <c r="B25" s="30"/>
      <c r="C25" s="30"/>
    </row>
  </sheetData>
  <mergeCells count="4">
    <mergeCell ref="A2:D2"/>
    <mergeCell ref="A21:G21"/>
    <mergeCell ref="A22:G22"/>
    <mergeCell ref="A4:A6"/>
  </mergeCells>
  <printOptions horizontalCentered="1"/>
  <pageMargins left="0.51181102362204722" right="0.51181102362204722" top="0.23622047244094488" bottom="0.23622047244094488" header="0.11811023622047244" footer="0.11811023622047244"/>
  <pageSetup paperSize="9" scale="11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</sheetPr>
  <dimension ref="A1:H28"/>
  <sheetViews>
    <sheetView showGridLines="0" zoomScaleNormal="100" workbookViewId="0">
      <selection activeCell="A2" sqref="A2:H2"/>
    </sheetView>
  </sheetViews>
  <sheetFormatPr defaultRowHeight="12.75" x14ac:dyDescent="0.2"/>
  <cols>
    <col min="1" max="1" width="20.7109375" customWidth="1"/>
    <col min="2" max="6" width="12.7109375" customWidth="1"/>
    <col min="7" max="7" width="22.28515625" bestFit="1" customWidth="1"/>
    <col min="8" max="8" width="17.85546875" bestFit="1" customWidth="1"/>
  </cols>
  <sheetData>
    <row r="1" spans="1:8" ht="5.0999999999999996" customHeight="1" x14ac:dyDescent="0.2"/>
    <row r="2" spans="1:8" s="56" customFormat="1" ht="24" customHeight="1" x14ac:dyDescent="0.3">
      <c r="A2" s="63" t="s">
        <v>160</v>
      </c>
      <c r="B2" s="63"/>
      <c r="C2" s="63"/>
      <c r="D2" s="63"/>
      <c r="E2" s="63"/>
      <c r="F2" s="63"/>
      <c r="G2" s="63"/>
      <c r="H2" s="63"/>
    </row>
    <row r="3" spans="1:8" ht="9.9499999999999993" customHeight="1" x14ac:dyDescent="0.2">
      <c r="A3" s="5"/>
      <c r="B3" s="5"/>
      <c r="C3" s="5"/>
      <c r="D3" s="5"/>
      <c r="E3" s="2"/>
      <c r="F3" s="2"/>
      <c r="G3" s="2"/>
      <c r="H3" s="2"/>
    </row>
    <row r="4" spans="1:8" ht="21" customHeight="1" x14ac:dyDescent="0.55000000000000004">
      <c r="A4" s="60" t="s">
        <v>14</v>
      </c>
      <c r="B4" s="64" t="s">
        <v>16</v>
      </c>
      <c r="C4" s="65"/>
      <c r="D4" s="65"/>
      <c r="E4" s="65"/>
      <c r="F4" s="66"/>
      <c r="G4" s="37" t="s">
        <v>15</v>
      </c>
      <c r="H4" s="33" t="s">
        <v>134</v>
      </c>
    </row>
    <row r="5" spans="1:8" ht="21" customHeight="1" x14ac:dyDescent="0.55000000000000004">
      <c r="A5" s="61"/>
      <c r="B5" s="48" t="s">
        <v>139</v>
      </c>
      <c r="C5" s="48" t="s">
        <v>140</v>
      </c>
      <c r="D5" s="48" t="s">
        <v>141</v>
      </c>
      <c r="E5" s="49" t="s">
        <v>142</v>
      </c>
      <c r="F5" s="49" t="s">
        <v>143</v>
      </c>
      <c r="G5" s="47" t="s">
        <v>147</v>
      </c>
      <c r="H5" s="40" t="s">
        <v>148</v>
      </c>
    </row>
    <row r="6" spans="1:8" ht="21" customHeight="1" x14ac:dyDescent="0.55000000000000004">
      <c r="A6" s="62"/>
      <c r="B6" s="35" t="s">
        <v>136</v>
      </c>
      <c r="C6" s="35" t="s">
        <v>137</v>
      </c>
      <c r="D6" s="35" t="s">
        <v>144</v>
      </c>
      <c r="E6" s="35" t="s">
        <v>145</v>
      </c>
      <c r="F6" s="35" t="s">
        <v>146</v>
      </c>
      <c r="G6" s="46"/>
      <c r="H6" s="34"/>
    </row>
    <row r="7" spans="1:8" ht="21" customHeight="1" x14ac:dyDescent="0.2">
      <c r="A7" s="21" t="s">
        <v>94</v>
      </c>
      <c r="B7" s="20">
        <v>2256</v>
      </c>
      <c r="C7" s="20">
        <v>587</v>
      </c>
      <c r="D7" s="20">
        <v>294</v>
      </c>
      <c r="E7" s="19">
        <f>SUM(B7+C7)</f>
        <v>2843</v>
      </c>
      <c r="F7" s="19">
        <f>SUM(B7+D7)</f>
        <v>2550</v>
      </c>
      <c r="G7" s="18">
        <v>3132</v>
      </c>
      <c r="H7" s="18">
        <f>G7-E7</f>
        <v>289</v>
      </c>
    </row>
    <row r="8" spans="1:8" ht="21" customHeight="1" x14ac:dyDescent="0.2">
      <c r="A8" s="22" t="s">
        <v>95</v>
      </c>
      <c r="B8" s="20">
        <v>7340</v>
      </c>
      <c r="C8" s="20">
        <v>1053</v>
      </c>
      <c r="D8" s="20">
        <v>509</v>
      </c>
      <c r="E8" s="19">
        <f t="shared" ref="E8:E24" si="0">SUM(B8+C8)</f>
        <v>8393</v>
      </c>
      <c r="F8" s="19">
        <f t="shared" ref="F8:F24" si="1">SUM(B8+D8)</f>
        <v>7849</v>
      </c>
      <c r="G8" s="18">
        <v>8944</v>
      </c>
      <c r="H8" s="18">
        <f t="shared" ref="H8:H24" si="2">G8-E8</f>
        <v>551</v>
      </c>
    </row>
    <row r="9" spans="1:8" ht="21" customHeight="1" x14ac:dyDescent="0.2">
      <c r="A9" s="21" t="s">
        <v>96</v>
      </c>
      <c r="B9" s="20">
        <v>3071</v>
      </c>
      <c r="C9" s="20">
        <v>441</v>
      </c>
      <c r="D9" s="20">
        <v>315</v>
      </c>
      <c r="E9" s="19">
        <f t="shared" si="0"/>
        <v>3512</v>
      </c>
      <c r="F9" s="19">
        <f t="shared" si="1"/>
        <v>3386</v>
      </c>
      <c r="G9" s="18">
        <v>3477</v>
      </c>
      <c r="H9" s="18">
        <f t="shared" si="2"/>
        <v>-35</v>
      </c>
    </row>
    <row r="10" spans="1:8" ht="21" customHeight="1" x14ac:dyDescent="0.2">
      <c r="A10" s="21" t="s">
        <v>97</v>
      </c>
      <c r="B10" s="20">
        <v>1754</v>
      </c>
      <c r="C10" s="20">
        <v>318</v>
      </c>
      <c r="D10" s="20">
        <v>130</v>
      </c>
      <c r="E10" s="19">
        <f t="shared" si="0"/>
        <v>2072</v>
      </c>
      <c r="F10" s="19">
        <f t="shared" si="1"/>
        <v>1884</v>
      </c>
      <c r="G10" s="18">
        <v>1914</v>
      </c>
      <c r="H10" s="18">
        <f t="shared" si="2"/>
        <v>-158</v>
      </c>
    </row>
    <row r="11" spans="1:8" ht="21" customHeight="1" x14ac:dyDescent="0.2">
      <c r="A11" s="21" t="s">
        <v>98</v>
      </c>
      <c r="B11" s="20">
        <v>2595</v>
      </c>
      <c r="C11" s="20">
        <v>347</v>
      </c>
      <c r="D11" s="20">
        <v>274</v>
      </c>
      <c r="E11" s="19">
        <f t="shared" si="0"/>
        <v>2942</v>
      </c>
      <c r="F11" s="19">
        <f t="shared" si="1"/>
        <v>2869</v>
      </c>
      <c r="G11" s="18">
        <v>3111</v>
      </c>
      <c r="H11" s="18">
        <f t="shared" si="2"/>
        <v>169</v>
      </c>
    </row>
    <row r="12" spans="1:8" ht="21" customHeight="1" x14ac:dyDescent="0.2">
      <c r="A12" s="21" t="s">
        <v>99</v>
      </c>
      <c r="B12" s="20">
        <v>3301</v>
      </c>
      <c r="C12" s="20">
        <v>668</v>
      </c>
      <c r="D12" s="20">
        <v>226</v>
      </c>
      <c r="E12" s="19">
        <f t="shared" si="0"/>
        <v>3969</v>
      </c>
      <c r="F12" s="19">
        <f t="shared" si="1"/>
        <v>3527</v>
      </c>
      <c r="G12" s="18">
        <v>4334</v>
      </c>
      <c r="H12" s="18">
        <f t="shared" si="2"/>
        <v>365</v>
      </c>
    </row>
    <row r="13" spans="1:8" ht="21" customHeight="1" x14ac:dyDescent="0.2">
      <c r="A13" s="21" t="s">
        <v>100</v>
      </c>
      <c r="B13" s="20">
        <v>3253</v>
      </c>
      <c r="C13" s="20">
        <v>863</v>
      </c>
      <c r="D13" s="20">
        <v>206</v>
      </c>
      <c r="E13" s="19">
        <f t="shared" si="0"/>
        <v>4116</v>
      </c>
      <c r="F13" s="19">
        <f t="shared" si="1"/>
        <v>3459</v>
      </c>
      <c r="G13" s="18">
        <v>4149</v>
      </c>
      <c r="H13" s="18">
        <f t="shared" si="2"/>
        <v>33</v>
      </c>
    </row>
    <row r="14" spans="1:8" ht="21" customHeight="1" x14ac:dyDescent="0.2">
      <c r="A14" s="21" t="s">
        <v>101</v>
      </c>
      <c r="B14" s="20">
        <v>6903</v>
      </c>
      <c r="C14" s="20">
        <v>743</v>
      </c>
      <c r="D14" s="20">
        <v>766</v>
      </c>
      <c r="E14" s="19">
        <f t="shared" si="0"/>
        <v>7646</v>
      </c>
      <c r="F14" s="19">
        <f t="shared" si="1"/>
        <v>7669</v>
      </c>
      <c r="G14" s="18">
        <v>9360</v>
      </c>
      <c r="H14" s="18">
        <f t="shared" si="2"/>
        <v>1714</v>
      </c>
    </row>
    <row r="15" spans="1:8" ht="21" customHeight="1" x14ac:dyDescent="0.2">
      <c r="A15" s="21" t="s">
        <v>102</v>
      </c>
      <c r="B15" s="20">
        <v>2976</v>
      </c>
      <c r="C15" s="20">
        <v>617</v>
      </c>
      <c r="D15" s="20">
        <v>169</v>
      </c>
      <c r="E15" s="19">
        <f t="shared" si="0"/>
        <v>3593</v>
      </c>
      <c r="F15" s="19">
        <f t="shared" si="1"/>
        <v>3145</v>
      </c>
      <c r="G15" s="18">
        <v>3647</v>
      </c>
      <c r="H15" s="18">
        <f t="shared" si="2"/>
        <v>54</v>
      </c>
    </row>
    <row r="16" spans="1:8" ht="21" customHeight="1" x14ac:dyDescent="0.2">
      <c r="A16" s="21" t="s">
        <v>103</v>
      </c>
      <c r="B16" s="20">
        <v>2710</v>
      </c>
      <c r="C16" s="20">
        <v>901</v>
      </c>
      <c r="D16" s="20">
        <v>339</v>
      </c>
      <c r="E16" s="19">
        <f t="shared" si="0"/>
        <v>3611</v>
      </c>
      <c r="F16" s="19">
        <f t="shared" si="1"/>
        <v>3049</v>
      </c>
      <c r="G16" s="18">
        <v>3768</v>
      </c>
      <c r="H16" s="18">
        <f t="shared" si="2"/>
        <v>157</v>
      </c>
    </row>
    <row r="17" spans="1:8" ht="21" customHeight="1" x14ac:dyDescent="0.2">
      <c r="A17" s="21" t="s">
        <v>104</v>
      </c>
      <c r="B17" s="20">
        <v>1617</v>
      </c>
      <c r="C17" s="20">
        <v>458</v>
      </c>
      <c r="D17" s="20">
        <v>147</v>
      </c>
      <c r="E17" s="19">
        <f t="shared" si="0"/>
        <v>2075</v>
      </c>
      <c r="F17" s="19">
        <f t="shared" si="1"/>
        <v>1764</v>
      </c>
      <c r="G17" s="18">
        <v>2210</v>
      </c>
      <c r="H17" s="18">
        <f t="shared" si="2"/>
        <v>135</v>
      </c>
    </row>
    <row r="18" spans="1:8" ht="21" customHeight="1" x14ac:dyDescent="0.2">
      <c r="A18" s="21" t="s">
        <v>105</v>
      </c>
      <c r="B18" s="20">
        <v>2188</v>
      </c>
      <c r="C18" s="20">
        <v>518</v>
      </c>
      <c r="D18" s="20">
        <v>58</v>
      </c>
      <c r="E18" s="19">
        <f t="shared" si="0"/>
        <v>2706</v>
      </c>
      <c r="F18" s="19">
        <f t="shared" si="1"/>
        <v>2246</v>
      </c>
      <c r="G18" s="18">
        <v>2611</v>
      </c>
      <c r="H18" s="18">
        <f t="shared" si="2"/>
        <v>-95</v>
      </c>
    </row>
    <row r="19" spans="1:8" ht="21" customHeight="1" x14ac:dyDescent="0.2">
      <c r="A19" s="21" t="s">
        <v>106</v>
      </c>
      <c r="B19" s="20">
        <v>2316</v>
      </c>
      <c r="C19" s="20">
        <v>367</v>
      </c>
      <c r="D19" s="20">
        <v>85</v>
      </c>
      <c r="E19" s="19">
        <f t="shared" si="0"/>
        <v>2683</v>
      </c>
      <c r="F19" s="19">
        <f t="shared" si="1"/>
        <v>2401</v>
      </c>
      <c r="G19" s="18">
        <v>2659</v>
      </c>
      <c r="H19" s="18">
        <f t="shared" si="2"/>
        <v>-24</v>
      </c>
    </row>
    <row r="20" spans="1:8" ht="21" customHeight="1" x14ac:dyDescent="0.2">
      <c r="A20" s="21" t="s">
        <v>107</v>
      </c>
      <c r="B20" s="20">
        <v>4153</v>
      </c>
      <c r="C20" s="20">
        <v>1272</v>
      </c>
      <c r="D20" s="20">
        <v>278</v>
      </c>
      <c r="E20" s="19">
        <f t="shared" si="0"/>
        <v>5425</v>
      </c>
      <c r="F20" s="19">
        <f t="shared" si="1"/>
        <v>4431</v>
      </c>
      <c r="G20" s="18">
        <v>6195</v>
      </c>
      <c r="H20" s="18">
        <f t="shared" si="2"/>
        <v>770</v>
      </c>
    </row>
    <row r="21" spans="1:8" ht="21" customHeight="1" x14ac:dyDescent="0.2">
      <c r="A21" s="21" t="s">
        <v>108</v>
      </c>
      <c r="B21" s="20">
        <v>3559</v>
      </c>
      <c r="C21" s="20">
        <v>204</v>
      </c>
      <c r="D21" s="20">
        <v>246</v>
      </c>
      <c r="E21" s="19">
        <f t="shared" si="0"/>
        <v>3763</v>
      </c>
      <c r="F21" s="19">
        <f t="shared" si="1"/>
        <v>3805</v>
      </c>
      <c r="G21" s="18">
        <v>4577</v>
      </c>
      <c r="H21" s="18">
        <f t="shared" si="2"/>
        <v>814</v>
      </c>
    </row>
    <row r="22" spans="1:8" ht="21" customHeight="1" x14ac:dyDescent="0.2">
      <c r="A22" s="21" t="s">
        <v>109</v>
      </c>
      <c r="B22" s="20">
        <v>4442</v>
      </c>
      <c r="C22" s="20">
        <v>366</v>
      </c>
      <c r="D22" s="20">
        <v>336</v>
      </c>
      <c r="E22" s="19">
        <f t="shared" si="0"/>
        <v>4808</v>
      </c>
      <c r="F22" s="19">
        <f t="shared" si="1"/>
        <v>4778</v>
      </c>
      <c r="G22" s="18">
        <v>5208</v>
      </c>
      <c r="H22" s="18">
        <f t="shared" si="2"/>
        <v>400</v>
      </c>
    </row>
    <row r="23" spans="1:8" ht="21" customHeight="1" x14ac:dyDescent="0.2">
      <c r="A23" s="21" t="s">
        <v>110</v>
      </c>
      <c r="B23" s="20">
        <v>8304</v>
      </c>
      <c r="C23" s="20">
        <v>849</v>
      </c>
      <c r="D23" s="20">
        <v>150</v>
      </c>
      <c r="E23" s="19">
        <f t="shared" si="0"/>
        <v>9153</v>
      </c>
      <c r="F23" s="19">
        <f t="shared" si="1"/>
        <v>8454</v>
      </c>
      <c r="G23" s="18">
        <v>10401</v>
      </c>
      <c r="H23" s="18">
        <f t="shared" si="2"/>
        <v>1248</v>
      </c>
    </row>
    <row r="24" spans="1:8" ht="21" customHeight="1" x14ac:dyDescent="0.2">
      <c r="A24" s="21" t="s">
        <v>111</v>
      </c>
      <c r="B24" s="20">
        <v>9994</v>
      </c>
      <c r="C24" s="20">
        <v>795</v>
      </c>
      <c r="D24" s="20">
        <v>324</v>
      </c>
      <c r="E24" s="19">
        <f t="shared" si="0"/>
        <v>10789</v>
      </c>
      <c r="F24" s="19">
        <f t="shared" si="1"/>
        <v>10318</v>
      </c>
      <c r="G24" s="18">
        <v>10446</v>
      </c>
      <c r="H24" s="18">
        <f t="shared" si="2"/>
        <v>-343</v>
      </c>
    </row>
    <row r="25" spans="1:8" ht="21" customHeight="1" x14ac:dyDescent="0.2">
      <c r="A25" s="7" t="s">
        <v>0</v>
      </c>
      <c r="B25" s="23">
        <f t="shared" ref="B25:G25" si="3">SUM(B7:B24)</f>
        <v>72732</v>
      </c>
      <c r="C25" s="23">
        <f t="shared" si="3"/>
        <v>11367</v>
      </c>
      <c r="D25" s="23">
        <f t="shared" si="3"/>
        <v>4852</v>
      </c>
      <c r="E25" s="23">
        <f t="shared" si="3"/>
        <v>84099</v>
      </c>
      <c r="F25" s="23">
        <f t="shared" si="3"/>
        <v>77584</v>
      </c>
      <c r="G25" s="23">
        <f t="shared" si="3"/>
        <v>90143</v>
      </c>
      <c r="H25" s="23">
        <f>G25-E25</f>
        <v>6044</v>
      </c>
    </row>
    <row r="26" spans="1:8" ht="9.9499999999999993" customHeight="1" x14ac:dyDescent="0.2"/>
    <row r="27" spans="1:8" ht="18" customHeight="1" x14ac:dyDescent="0.5">
      <c r="A27" s="24" t="s">
        <v>150</v>
      </c>
      <c r="B27" s="12"/>
      <c r="C27" s="12"/>
      <c r="D27" s="12"/>
      <c r="E27" s="12"/>
      <c r="F27" s="12"/>
      <c r="G27" s="12"/>
      <c r="H27" s="12"/>
    </row>
    <row r="28" spans="1:8" ht="18" customHeight="1" x14ac:dyDescent="0.5">
      <c r="A28" s="24" t="s">
        <v>151</v>
      </c>
      <c r="B28" s="12"/>
      <c r="C28" s="12"/>
      <c r="D28" s="12"/>
      <c r="E28" s="12"/>
      <c r="F28" s="12"/>
      <c r="G28" s="12"/>
      <c r="H28" s="12"/>
    </row>
  </sheetData>
  <mergeCells count="3">
    <mergeCell ref="B4:F4"/>
    <mergeCell ref="A2:H2"/>
    <mergeCell ref="A4:A6"/>
  </mergeCells>
  <printOptions horizontalCentered="1"/>
  <pageMargins left="0.51181102362204722" right="0.51181102362204722" top="0.23622047244094491" bottom="0.23622047244094491" header="0.11811023622047245" footer="0.11811023622047245"/>
  <pageSetup paperSize="9" scale="10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A1:H22"/>
  <sheetViews>
    <sheetView showGridLines="0" zoomScaleNormal="100" workbookViewId="0">
      <selection activeCell="A2" sqref="A2:H2"/>
    </sheetView>
  </sheetViews>
  <sheetFormatPr defaultRowHeight="12.75" x14ac:dyDescent="0.2"/>
  <cols>
    <col min="1" max="1" width="20.7109375" customWidth="1"/>
    <col min="2" max="6" width="12.7109375" customWidth="1"/>
    <col min="7" max="7" width="22.28515625" bestFit="1" customWidth="1"/>
    <col min="8" max="8" width="17.85546875" bestFit="1" customWidth="1"/>
  </cols>
  <sheetData>
    <row r="1" spans="1:8" ht="9.9499999999999993" customHeight="1" x14ac:dyDescent="0.2"/>
    <row r="2" spans="1:8" ht="27.75" x14ac:dyDescent="0.2">
      <c r="A2" s="63" t="s">
        <v>161</v>
      </c>
      <c r="B2" s="63"/>
      <c r="C2" s="63"/>
      <c r="D2" s="63"/>
      <c r="E2" s="63"/>
      <c r="F2" s="63"/>
      <c r="G2" s="63"/>
      <c r="H2" s="63"/>
    </row>
    <row r="3" spans="1:8" ht="9.9499999999999993" customHeight="1" x14ac:dyDescent="0.2">
      <c r="A3" s="5"/>
      <c r="B3" s="5"/>
      <c r="C3" s="5"/>
      <c r="D3" s="5"/>
      <c r="E3" s="2"/>
      <c r="F3" s="2"/>
      <c r="G3" s="2"/>
      <c r="H3" s="2"/>
    </row>
    <row r="4" spans="1:8" ht="24" x14ac:dyDescent="0.55000000000000004">
      <c r="A4" s="60" t="s">
        <v>14</v>
      </c>
      <c r="B4" s="64" t="s">
        <v>16</v>
      </c>
      <c r="C4" s="65"/>
      <c r="D4" s="65"/>
      <c r="E4" s="65"/>
      <c r="F4" s="66"/>
      <c r="G4" s="37" t="s">
        <v>15</v>
      </c>
      <c r="H4" s="33" t="s">
        <v>134</v>
      </c>
    </row>
    <row r="5" spans="1:8" ht="24" x14ac:dyDescent="0.55000000000000004">
      <c r="A5" s="61"/>
      <c r="B5" s="48" t="s">
        <v>139</v>
      </c>
      <c r="C5" s="48" t="s">
        <v>140</v>
      </c>
      <c r="D5" s="48" t="s">
        <v>141</v>
      </c>
      <c r="E5" s="49" t="s">
        <v>142</v>
      </c>
      <c r="F5" s="49" t="s">
        <v>143</v>
      </c>
      <c r="G5" s="47" t="s">
        <v>147</v>
      </c>
      <c r="H5" s="40" t="s">
        <v>148</v>
      </c>
    </row>
    <row r="6" spans="1:8" ht="24" x14ac:dyDescent="0.55000000000000004">
      <c r="A6" s="62"/>
      <c r="B6" s="35" t="s">
        <v>136</v>
      </c>
      <c r="C6" s="35" t="s">
        <v>137</v>
      </c>
      <c r="D6" s="35" t="s">
        <v>144</v>
      </c>
      <c r="E6" s="35" t="s">
        <v>145</v>
      </c>
      <c r="F6" s="35" t="s">
        <v>146</v>
      </c>
      <c r="G6" s="46"/>
      <c r="H6" s="34"/>
    </row>
    <row r="7" spans="1:8" ht="24" x14ac:dyDescent="0.55000000000000004">
      <c r="A7" s="13" t="s">
        <v>112</v>
      </c>
      <c r="B7" s="20">
        <v>8963</v>
      </c>
      <c r="C7" s="20">
        <v>1990</v>
      </c>
      <c r="D7" s="20">
        <v>135</v>
      </c>
      <c r="E7" s="19">
        <f>SUM(B7+C7)</f>
        <v>10953</v>
      </c>
      <c r="F7" s="19">
        <f>SUM(B7+D7)</f>
        <v>9098</v>
      </c>
      <c r="G7" s="18">
        <v>11790</v>
      </c>
      <c r="H7" s="18">
        <f>G7-E7</f>
        <v>837</v>
      </c>
    </row>
    <row r="8" spans="1:8" ht="24" x14ac:dyDescent="0.55000000000000004">
      <c r="A8" s="13" t="s">
        <v>113</v>
      </c>
      <c r="B8" s="20">
        <v>6454</v>
      </c>
      <c r="C8" s="20">
        <v>1381</v>
      </c>
      <c r="D8" s="20">
        <v>535</v>
      </c>
      <c r="E8" s="19">
        <f t="shared" ref="E8:E18" si="0">SUM(B8+C8)</f>
        <v>7835</v>
      </c>
      <c r="F8" s="19">
        <f t="shared" ref="F8:F18" si="1">SUM(B8+D8)</f>
        <v>6989</v>
      </c>
      <c r="G8" s="18">
        <v>8327</v>
      </c>
      <c r="H8" s="18">
        <f t="shared" ref="H8:H18" si="2">G8-E8</f>
        <v>492</v>
      </c>
    </row>
    <row r="9" spans="1:8" ht="24" x14ac:dyDescent="0.55000000000000004">
      <c r="A9" s="13" t="s">
        <v>114</v>
      </c>
      <c r="B9" s="20">
        <v>7032</v>
      </c>
      <c r="C9" s="20">
        <v>1554</v>
      </c>
      <c r="D9" s="20">
        <v>334</v>
      </c>
      <c r="E9" s="19">
        <f t="shared" si="0"/>
        <v>8586</v>
      </c>
      <c r="F9" s="19">
        <f t="shared" si="1"/>
        <v>7366</v>
      </c>
      <c r="G9" s="18">
        <v>8402</v>
      </c>
      <c r="H9" s="18">
        <f t="shared" si="2"/>
        <v>-184</v>
      </c>
    </row>
    <row r="10" spans="1:8" ht="24" x14ac:dyDescent="0.55000000000000004">
      <c r="A10" s="13" t="s">
        <v>115</v>
      </c>
      <c r="B10" s="20">
        <v>4822</v>
      </c>
      <c r="C10" s="20">
        <v>1283</v>
      </c>
      <c r="D10" s="20">
        <v>50</v>
      </c>
      <c r="E10" s="19">
        <f t="shared" si="0"/>
        <v>6105</v>
      </c>
      <c r="F10" s="19">
        <f t="shared" si="1"/>
        <v>4872</v>
      </c>
      <c r="G10" s="18">
        <v>5378</v>
      </c>
      <c r="H10" s="18">
        <f t="shared" si="2"/>
        <v>-727</v>
      </c>
    </row>
    <row r="11" spans="1:8" ht="24" x14ac:dyDescent="0.55000000000000004">
      <c r="A11" s="13" t="s">
        <v>116</v>
      </c>
      <c r="B11" s="20">
        <v>3564</v>
      </c>
      <c r="C11" s="20">
        <v>829</v>
      </c>
      <c r="D11" s="20">
        <v>212</v>
      </c>
      <c r="E11" s="19">
        <f t="shared" si="0"/>
        <v>4393</v>
      </c>
      <c r="F11" s="19">
        <f t="shared" si="1"/>
        <v>3776</v>
      </c>
      <c r="G11" s="18">
        <v>4927</v>
      </c>
      <c r="H11" s="18">
        <f t="shared" si="2"/>
        <v>534</v>
      </c>
    </row>
    <row r="12" spans="1:8" ht="24" x14ac:dyDescent="0.55000000000000004">
      <c r="A12" s="13" t="s">
        <v>117</v>
      </c>
      <c r="B12" s="20">
        <v>5041</v>
      </c>
      <c r="C12" s="20">
        <v>1030</v>
      </c>
      <c r="D12" s="20">
        <v>61</v>
      </c>
      <c r="E12" s="19">
        <f t="shared" si="0"/>
        <v>6071</v>
      </c>
      <c r="F12" s="19">
        <f t="shared" si="1"/>
        <v>5102</v>
      </c>
      <c r="G12" s="18">
        <v>6534</v>
      </c>
      <c r="H12" s="18">
        <f t="shared" si="2"/>
        <v>463</v>
      </c>
    </row>
    <row r="13" spans="1:8" ht="24" x14ac:dyDescent="0.55000000000000004">
      <c r="A13" s="13" t="s">
        <v>118</v>
      </c>
      <c r="B13" s="20">
        <v>4143</v>
      </c>
      <c r="C13" s="20">
        <v>972</v>
      </c>
      <c r="D13" s="20">
        <v>91</v>
      </c>
      <c r="E13" s="19">
        <f t="shared" si="0"/>
        <v>5115</v>
      </c>
      <c r="F13" s="19">
        <f t="shared" si="1"/>
        <v>4234</v>
      </c>
      <c r="G13" s="18">
        <v>5562</v>
      </c>
      <c r="H13" s="18">
        <f t="shared" si="2"/>
        <v>447</v>
      </c>
    </row>
    <row r="14" spans="1:8" ht="24" x14ac:dyDescent="0.55000000000000004">
      <c r="A14" s="13" t="s">
        <v>119</v>
      </c>
      <c r="B14" s="20">
        <v>4462</v>
      </c>
      <c r="C14" s="20">
        <v>168</v>
      </c>
      <c r="D14" s="20">
        <v>38</v>
      </c>
      <c r="E14" s="19">
        <f t="shared" si="0"/>
        <v>4630</v>
      </c>
      <c r="F14" s="19">
        <f t="shared" si="1"/>
        <v>4500</v>
      </c>
      <c r="G14" s="18">
        <v>4955</v>
      </c>
      <c r="H14" s="18">
        <f t="shared" si="2"/>
        <v>325</v>
      </c>
    </row>
    <row r="15" spans="1:8" ht="24" x14ac:dyDescent="0.55000000000000004">
      <c r="A15" s="13" t="s">
        <v>120</v>
      </c>
      <c r="B15" s="20">
        <v>3995</v>
      </c>
      <c r="C15" s="20">
        <v>1120</v>
      </c>
      <c r="D15" s="20">
        <v>266</v>
      </c>
      <c r="E15" s="19">
        <f t="shared" si="0"/>
        <v>5115</v>
      </c>
      <c r="F15" s="19">
        <f t="shared" si="1"/>
        <v>4261</v>
      </c>
      <c r="G15" s="18">
        <v>5301</v>
      </c>
      <c r="H15" s="18">
        <f t="shared" si="2"/>
        <v>186</v>
      </c>
    </row>
    <row r="16" spans="1:8" ht="24" x14ac:dyDescent="0.55000000000000004">
      <c r="A16" s="13" t="s">
        <v>121</v>
      </c>
      <c r="B16" s="20">
        <v>9124</v>
      </c>
      <c r="C16" s="20">
        <v>1597</v>
      </c>
      <c r="D16" s="20">
        <v>119</v>
      </c>
      <c r="E16" s="19">
        <f t="shared" si="0"/>
        <v>10721</v>
      </c>
      <c r="F16" s="19">
        <f t="shared" si="1"/>
        <v>9243</v>
      </c>
      <c r="G16" s="18">
        <v>10968</v>
      </c>
      <c r="H16" s="18">
        <f t="shared" si="2"/>
        <v>247</v>
      </c>
    </row>
    <row r="17" spans="1:8" ht="24" x14ac:dyDescent="0.55000000000000004">
      <c r="A17" s="13" t="s">
        <v>122</v>
      </c>
      <c r="B17" s="20">
        <v>5028</v>
      </c>
      <c r="C17" s="20">
        <v>893</v>
      </c>
      <c r="D17" s="20">
        <v>366</v>
      </c>
      <c r="E17" s="19">
        <f t="shared" si="0"/>
        <v>5921</v>
      </c>
      <c r="F17" s="19">
        <f t="shared" si="1"/>
        <v>5394</v>
      </c>
      <c r="G17" s="18">
        <v>6387</v>
      </c>
      <c r="H17" s="18">
        <f t="shared" si="2"/>
        <v>466</v>
      </c>
    </row>
    <row r="18" spans="1:8" ht="24" x14ac:dyDescent="0.55000000000000004">
      <c r="A18" s="13" t="s">
        <v>123</v>
      </c>
      <c r="B18" s="20">
        <v>13631</v>
      </c>
      <c r="C18" s="20">
        <v>1455</v>
      </c>
      <c r="D18" s="20">
        <v>823</v>
      </c>
      <c r="E18" s="19">
        <f t="shared" si="0"/>
        <v>15086</v>
      </c>
      <c r="F18" s="19">
        <f t="shared" si="1"/>
        <v>14454</v>
      </c>
      <c r="G18" s="18">
        <v>16817</v>
      </c>
      <c r="H18" s="18">
        <f t="shared" si="2"/>
        <v>1731</v>
      </c>
    </row>
    <row r="19" spans="1:8" ht="24" x14ac:dyDescent="0.55000000000000004">
      <c r="A19" s="1" t="s">
        <v>0</v>
      </c>
      <c r="B19" s="9">
        <f t="shared" ref="B19:G19" si="3">SUM(B7:B18)</f>
        <v>76259</v>
      </c>
      <c r="C19" s="9">
        <f t="shared" si="3"/>
        <v>14272</v>
      </c>
      <c r="D19" s="9">
        <f t="shared" si="3"/>
        <v>3030</v>
      </c>
      <c r="E19" s="9">
        <f t="shared" si="3"/>
        <v>90531</v>
      </c>
      <c r="F19" s="9">
        <f t="shared" si="3"/>
        <v>79289</v>
      </c>
      <c r="G19" s="9">
        <f t="shared" si="3"/>
        <v>95348</v>
      </c>
      <c r="H19" s="9">
        <f>G19-E19</f>
        <v>4817</v>
      </c>
    </row>
    <row r="21" spans="1:8" ht="21.75" x14ac:dyDescent="0.5">
      <c r="A21" s="12" t="s">
        <v>150</v>
      </c>
      <c r="B21" s="12"/>
      <c r="C21" s="12"/>
      <c r="D21" s="12"/>
      <c r="E21" s="12"/>
      <c r="F21" s="12"/>
      <c r="G21" s="12"/>
      <c r="H21" s="12"/>
    </row>
    <row r="22" spans="1:8" ht="21.75" x14ac:dyDescent="0.5">
      <c r="A22" s="12" t="s">
        <v>151</v>
      </c>
      <c r="B22" s="12"/>
      <c r="C22" s="12"/>
      <c r="D22" s="12"/>
      <c r="E22" s="12"/>
      <c r="F22" s="12"/>
      <c r="G22" s="12"/>
      <c r="H22" s="12"/>
    </row>
  </sheetData>
  <mergeCells count="3">
    <mergeCell ref="B4:F4"/>
    <mergeCell ref="A2:H2"/>
    <mergeCell ref="A4:A6"/>
  </mergeCells>
  <pageMargins left="0.59055118110236215" right="0.19685039370078741" top="0.19685039370078741" bottom="0.19685039370078741" header="0" footer="0"/>
  <pageSetup paperSize="9" scale="11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1:H13"/>
  <sheetViews>
    <sheetView showGridLines="0" zoomScaleNormal="100" workbookViewId="0">
      <selection activeCell="A2" sqref="A2:H2"/>
    </sheetView>
  </sheetViews>
  <sheetFormatPr defaultRowHeight="12.75" x14ac:dyDescent="0.2"/>
  <cols>
    <col min="1" max="1" width="20.7109375" customWidth="1"/>
    <col min="2" max="6" width="12.7109375" customWidth="1"/>
    <col min="7" max="7" width="22.28515625" bestFit="1" customWidth="1"/>
    <col min="8" max="8" width="17.85546875" bestFit="1" customWidth="1"/>
  </cols>
  <sheetData>
    <row r="1" spans="1:8" ht="9.9499999999999993" customHeight="1" x14ac:dyDescent="0.2"/>
    <row r="2" spans="1:8" ht="27.75" x14ac:dyDescent="0.2">
      <c r="A2" s="63" t="s">
        <v>162</v>
      </c>
      <c r="B2" s="63"/>
      <c r="C2" s="63"/>
      <c r="D2" s="63"/>
      <c r="E2" s="63"/>
      <c r="F2" s="63"/>
      <c r="G2" s="63"/>
      <c r="H2" s="63"/>
    </row>
    <row r="3" spans="1:8" ht="9.9499999999999993" customHeight="1" x14ac:dyDescent="0.2">
      <c r="A3" s="5"/>
      <c r="B3" s="5"/>
      <c r="C3" s="5"/>
      <c r="D3" s="5"/>
      <c r="E3" s="2"/>
      <c r="F3" s="2"/>
      <c r="G3" s="2"/>
      <c r="H3" s="2"/>
    </row>
    <row r="4" spans="1:8" ht="24" x14ac:dyDescent="0.55000000000000004">
      <c r="A4" s="60" t="s">
        <v>14</v>
      </c>
      <c r="B4" s="64" t="s">
        <v>16</v>
      </c>
      <c r="C4" s="65"/>
      <c r="D4" s="65"/>
      <c r="E4" s="65"/>
      <c r="F4" s="66"/>
      <c r="G4" s="37" t="s">
        <v>15</v>
      </c>
      <c r="H4" s="33" t="s">
        <v>134</v>
      </c>
    </row>
    <row r="5" spans="1:8" ht="24" x14ac:dyDescent="0.55000000000000004">
      <c r="A5" s="61"/>
      <c r="B5" s="48" t="s">
        <v>139</v>
      </c>
      <c r="C5" s="48" t="s">
        <v>140</v>
      </c>
      <c r="D5" s="48" t="s">
        <v>141</v>
      </c>
      <c r="E5" s="49" t="s">
        <v>142</v>
      </c>
      <c r="F5" s="49" t="s">
        <v>143</v>
      </c>
      <c r="G5" s="47" t="s">
        <v>147</v>
      </c>
      <c r="H5" s="40" t="s">
        <v>148</v>
      </c>
    </row>
    <row r="6" spans="1:8" ht="24" x14ac:dyDescent="0.55000000000000004">
      <c r="A6" s="62"/>
      <c r="B6" s="35" t="s">
        <v>136</v>
      </c>
      <c r="C6" s="35" t="s">
        <v>137</v>
      </c>
      <c r="D6" s="35" t="s">
        <v>144</v>
      </c>
      <c r="E6" s="35" t="s">
        <v>145</v>
      </c>
      <c r="F6" s="35" t="s">
        <v>146</v>
      </c>
      <c r="G6" s="46"/>
      <c r="H6" s="34"/>
    </row>
    <row r="7" spans="1:8" ht="24" x14ac:dyDescent="0.55000000000000004">
      <c r="A7" s="10" t="s">
        <v>124</v>
      </c>
      <c r="B7" s="20">
        <v>4510</v>
      </c>
      <c r="C7" s="20">
        <v>1724</v>
      </c>
      <c r="D7" s="20">
        <v>305</v>
      </c>
      <c r="E7" s="19">
        <f>SUM(B7+C7)</f>
        <v>6234</v>
      </c>
      <c r="F7" s="19">
        <f>SUM(B7+D7)</f>
        <v>4815</v>
      </c>
      <c r="G7" s="18">
        <v>6086</v>
      </c>
      <c r="H7" s="18">
        <f>G7-E7</f>
        <v>-148</v>
      </c>
    </row>
    <row r="8" spans="1:8" ht="24" x14ac:dyDescent="0.55000000000000004">
      <c r="A8" s="10" t="s">
        <v>125</v>
      </c>
      <c r="B8" s="20">
        <v>3874</v>
      </c>
      <c r="C8" s="20">
        <v>1297</v>
      </c>
      <c r="D8" s="20">
        <v>286</v>
      </c>
      <c r="E8" s="19">
        <f t="shared" ref="E8:E9" si="0">SUM(B8+C8)</f>
        <v>5171</v>
      </c>
      <c r="F8" s="19">
        <f t="shared" ref="F8:F9" si="1">SUM(B8+D8)</f>
        <v>4160</v>
      </c>
      <c r="G8" s="18">
        <v>5286</v>
      </c>
      <c r="H8" s="18">
        <f t="shared" ref="H8:H9" si="2">G8-E8</f>
        <v>115</v>
      </c>
    </row>
    <row r="9" spans="1:8" ht="24" x14ac:dyDescent="0.55000000000000004">
      <c r="A9" s="10" t="s">
        <v>126</v>
      </c>
      <c r="B9" s="20">
        <v>5847</v>
      </c>
      <c r="C9" s="20">
        <v>1483</v>
      </c>
      <c r="D9" s="20">
        <v>454</v>
      </c>
      <c r="E9" s="19">
        <f t="shared" si="0"/>
        <v>7330</v>
      </c>
      <c r="F9" s="19">
        <f t="shared" si="1"/>
        <v>6301</v>
      </c>
      <c r="G9" s="18">
        <v>7657</v>
      </c>
      <c r="H9" s="18">
        <f t="shared" si="2"/>
        <v>327</v>
      </c>
    </row>
    <row r="10" spans="1:8" ht="24" x14ac:dyDescent="0.55000000000000004">
      <c r="A10" s="1" t="s">
        <v>0</v>
      </c>
      <c r="B10" s="9">
        <f t="shared" ref="B10:G10" si="3">SUM(B7:B9)</f>
        <v>14231</v>
      </c>
      <c r="C10" s="9">
        <f t="shared" si="3"/>
        <v>4504</v>
      </c>
      <c r="D10" s="9">
        <f t="shared" si="3"/>
        <v>1045</v>
      </c>
      <c r="E10" s="9">
        <f t="shared" si="3"/>
        <v>18735</v>
      </c>
      <c r="F10" s="9">
        <f t="shared" si="3"/>
        <v>15276</v>
      </c>
      <c r="G10" s="9">
        <f t="shared" si="3"/>
        <v>19029</v>
      </c>
      <c r="H10" s="57">
        <f>G10-E10</f>
        <v>294</v>
      </c>
    </row>
    <row r="12" spans="1:8" ht="21.75" x14ac:dyDescent="0.5">
      <c r="A12" s="12" t="s">
        <v>150</v>
      </c>
      <c r="B12" s="12"/>
      <c r="C12" s="12"/>
      <c r="D12" s="12"/>
      <c r="E12" s="12"/>
      <c r="F12" s="12"/>
      <c r="G12" s="12"/>
      <c r="H12" s="12"/>
    </row>
    <row r="13" spans="1:8" ht="21.75" x14ac:dyDescent="0.5">
      <c r="A13" s="12" t="s">
        <v>151</v>
      </c>
      <c r="B13" s="12"/>
      <c r="C13" s="12"/>
      <c r="D13" s="12"/>
      <c r="E13" s="12"/>
      <c r="F13" s="12"/>
      <c r="G13" s="12"/>
      <c r="H13" s="12"/>
    </row>
  </sheetData>
  <mergeCells count="3">
    <mergeCell ref="B4:F4"/>
    <mergeCell ref="A2:H2"/>
    <mergeCell ref="A4:A6"/>
  </mergeCells>
  <pageMargins left="0.59055118110236215" right="0.19685039370078741" top="0.19685039370078741" bottom="0.19685039370078741" header="0" footer="0"/>
  <pageSetup paperSize="9" scale="11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A1:H13"/>
  <sheetViews>
    <sheetView showGridLines="0" zoomScaleNormal="100" workbookViewId="0">
      <selection activeCell="A2" sqref="A2:H2"/>
    </sheetView>
  </sheetViews>
  <sheetFormatPr defaultRowHeight="12.75" x14ac:dyDescent="0.2"/>
  <cols>
    <col min="1" max="1" width="20.7109375" customWidth="1"/>
    <col min="2" max="6" width="12.7109375" customWidth="1"/>
    <col min="7" max="7" width="22.28515625" bestFit="1" customWidth="1"/>
    <col min="8" max="8" width="17.85546875" bestFit="1" customWidth="1"/>
  </cols>
  <sheetData>
    <row r="1" spans="1:8" ht="9.9499999999999993" customHeight="1" x14ac:dyDescent="0.2"/>
    <row r="2" spans="1:8" ht="27.75" x14ac:dyDescent="0.2">
      <c r="A2" s="63" t="s">
        <v>163</v>
      </c>
      <c r="B2" s="63"/>
      <c r="C2" s="63"/>
      <c r="D2" s="63"/>
      <c r="E2" s="63"/>
      <c r="F2" s="63"/>
      <c r="G2" s="63"/>
      <c r="H2" s="63"/>
    </row>
    <row r="3" spans="1:8" ht="9.9499999999999993" customHeight="1" x14ac:dyDescent="0.2">
      <c r="A3" s="5"/>
      <c r="B3" s="5"/>
      <c r="C3" s="5"/>
      <c r="D3" s="5"/>
      <c r="E3" s="2"/>
      <c r="F3" s="2"/>
      <c r="G3" s="2"/>
      <c r="H3" s="2"/>
    </row>
    <row r="4" spans="1:8" ht="24" x14ac:dyDescent="0.55000000000000004">
      <c r="A4" s="60" t="s">
        <v>14</v>
      </c>
      <c r="B4" s="64" t="s">
        <v>16</v>
      </c>
      <c r="C4" s="65"/>
      <c r="D4" s="65"/>
      <c r="E4" s="65"/>
      <c r="F4" s="66"/>
      <c r="G4" s="37" t="s">
        <v>15</v>
      </c>
      <c r="H4" s="33" t="s">
        <v>134</v>
      </c>
    </row>
    <row r="5" spans="1:8" ht="24" x14ac:dyDescent="0.55000000000000004">
      <c r="A5" s="61"/>
      <c r="B5" s="48" t="s">
        <v>139</v>
      </c>
      <c r="C5" s="48" t="s">
        <v>140</v>
      </c>
      <c r="D5" s="48" t="s">
        <v>141</v>
      </c>
      <c r="E5" s="49" t="s">
        <v>142</v>
      </c>
      <c r="F5" s="49" t="s">
        <v>143</v>
      </c>
      <c r="G5" s="47" t="s">
        <v>147</v>
      </c>
      <c r="H5" s="40" t="s">
        <v>148</v>
      </c>
    </row>
    <row r="6" spans="1:8" ht="24" x14ac:dyDescent="0.55000000000000004">
      <c r="A6" s="62"/>
      <c r="B6" s="35" t="s">
        <v>136</v>
      </c>
      <c r="C6" s="35" t="s">
        <v>137</v>
      </c>
      <c r="D6" s="35" t="s">
        <v>144</v>
      </c>
      <c r="E6" s="35" t="s">
        <v>145</v>
      </c>
      <c r="F6" s="35" t="s">
        <v>146</v>
      </c>
      <c r="G6" s="46"/>
      <c r="H6" s="34"/>
    </row>
    <row r="7" spans="1:8" ht="24" x14ac:dyDescent="0.55000000000000004">
      <c r="A7" s="13" t="s">
        <v>127</v>
      </c>
      <c r="B7" s="20">
        <v>5200</v>
      </c>
      <c r="C7" s="20">
        <v>1268</v>
      </c>
      <c r="D7" s="20">
        <v>152</v>
      </c>
      <c r="E7" s="19">
        <f>SUM(B7+C7)</f>
        <v>6468</v>
      </c>
      <c r="F7" s="19">
        <f>SUM(B7+D7)</f>
        <v>5352</v>
      </c>
      <c r="G7" s="18">
        <v>3852</v>
      </c>
      <c r="H7" s="18">
        <f>G7-E7</f>
        <v>-2616</v>
      </c>
    </row>
    <row r="8" spans="1:8" ht="24" x14ac:dyDescent="0.55000000000000004">
      <c r="A8" s="13" t="s">
        <v>128</v>
      </c>
      <c r="B8" s="20">
        <v>2903</v>
      </c>
      <c r="C8" s="20">
        <v>553</v>
      </c>
      <c r="D8" s="20">
        <v>134</v>
      </c>
      <c r="E8" s="19">
        <f t="shared" ref="E8:E9" si="0">SUM(B8+C8)</f>
        <v>3456</v>
      </c>
      <c r="F8" s="19">
        <f t="shared" ref="F8:F9" si="1">SUM(B8+D8)</f>
        <v>3037</v>
      </c>
      <c r="G8" s="18">
        <v>6694</v>
      </c>
      <c r="H8" s="18">
        <f t="shared" ref="H8:H10" si="2">G8-E8</f>
        <v>3238</v>
      </c>
    </row>
    <row r="9" spans="1:8" ht="24" x14ac:dyDescent="0.55000000000000004">
      <c r="A9" s="13" t="s">
        <v>129</v>
      </c>
      <c r="B9" s="20">
        <v>5839</v>
      </c>
      <c r="C9" s="20">
        <v>1126</v>
      </c>
      <c r="D9" s="20">
        <v>236</v>
      </c>
      <c r="E9" s="19">
        <f t="shared" si="0"/>
        <v>6965</v>
      </c>
      <c r="F9" s="19">
        <f t="shared" si="1"/>
        <v>6075</v>
      </c>
      <c r="G9" s="18">
        <v>6913</v>
      </c>
      <c r="H9" s="18">
        <f t="shared" si="2"/>
        <v>-52</v>
      </c>
    </row>
    <row r="10" spans="1:8" ht="24" x14ac:dyDescent="0.55000000000000004">
      <c r="A10" s="1" t="s">
        <v>0</v>
      </c>
      <c r="B10" s="9">
        <f t="shared" ref="B10:G10" si="3">SUM(B7:B9)</f>
        <v>13942</v>
      </c>
      <c r="C10" s="9">
        <f t="shared" si="3"/>
        <v>2947</v>
      </c>
      <c r="D10" s="9">
        <f t="shared" si="3"/>
        <v>522</v>
      </c>
      <c r="E10" s="9">
        <f t="shared" si="3"/>
        <v>16889</v>
      </c>
      <c r="F10" s="9">
        <f t="shared" si="3"/>
        <v>14464</v>
      </c>
      <c r="G10" s="9">
        <f t="shared" si="3"/>
        <v>17459</v>
      </c>
      <c r="H10" s="57">
        <f t="shared" si="2"/>
        <v>570</v>
      </c>
    </row>
    <row r="12" spans="1:8" ht="21.75" x14ac:dyDescent="0.5">
      <c r="A12" s="12" t="s">
        <v>150</v>
      </c>
      <c r="B12" s="12"/>
      <c r="C12" s="12"/>
      <c r="D12" s="12"/>
      <c r="E12" s="12"/>
      <c r="F12" s="12"/>
      <c r="G12" s="12"/>
      <c r="H12" s="12"/>
    </row>
    <row r="13" spans="1:8" ht="21.75" x14ac:dyDescent="0.5">
      <c r="A13" s="12" t="s">
        <v>151</v>
      </c>
      <c r="B13" s="12"/>
      <c r="C13" s="12"/>
      <c r="D13" s="12"/>
      <c r="E13" s="12"/>
      <c r="F13" s="12"/>
      <c r="G13" s="12"/>
      <c r="H13" s="12"/>
    </row>
  </sheetData>
  <mergeCells count="3">
    <mergeCell ref="B4:F4"/>
    <mergeCell ref="A2:H2"/>
    <mergeCell ref="A4:A6"/>
  </mergeCells>
  <pageMargins left="0.59055118110236215" right="0.19685039370078741" top="0.19685039370078741" bottom="0.19685039370078741" header="0" footer="0"/>
  <pageSetup paperSize="9" scale="1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H23"/>
  <sheetViews>
    <sheetView showGridLines="0" zoomScaleNormal="100" workbookViewId="0">
      <selection activeCell="A2" sqref="A2:H2"/>
    </sheetView>
  </sheetViews>
  <sheetFormatPr defaultRowHeight="12.75" x14ac:dyDescent="0.2"/>
  <cols>
    <col min="1" max="1" width="20.7109375" customWidth="1"/>
    <col min="2" max="6" width="12.7109375" customWidth="1"/>
    <col min="7" max="7" width="22.28515625" bestFit="1" customWidth="1"/>
    <col min="8" max="8" width="17.85546875" bestFit="1" customWidth="1"/>
  </cols>
  <sheetData>
    <row r="1" spans="1:8" ht="9.9499999999999993" customHeight="1" x14ac:dyDescent="0.2"/>
    <row r="2" spans="1:8" ht="27.75" x14ac:dyDescent="0.2">
      <c r="A2" s="63" t="s">
        <v>152</v>
      </c>
      <c r="B2" s="63"/>
      <c r="C2" s="63"/>
      <c r="D2" s="63"/>
      <c r="E2" s="63"/>
      <c r="F2" s="63"/>
      <c r="G2" s="63"/>
      <c r="H2" s="63"/>
    </row>
    <row r="3" spans="1:8" s="2" customFormat="1" ht="9.9499999999999993" customHeight="1" x14ac:dyDescent="0.2">
      <c r="A3" s="3"/>
      <c r="B3" s="3"/>
      <c r="C3" s="3"/>
      <c r="D3" s="3"/>
    </row>
    <row r="4" spans="1:8" ht="24" x14ac:dyDescent="0.55000000000000004">
      <c r="A4" s="60" t="s">
        <v>14</v>
      </c>
      <c r="B4" s="64" t="s">
        <v>16</v>
      </c>
      <c r="C4" s="65"/>
      <c r="D4" s="65"/>
      <c r="E4" s="65"/>
      <c r="F4" s="66"/>
      <c r="G4" s="37" t="s">
        <v>15</v>
      </c>
      <c r="H4" s="33" t="s">
        <v>134</v>
      </c>
    </row>
    <row r="5" spans="1:8" ht="24" x14ac:dyDescent="0.55000000000000004">
      <c r="A5" s="61"/>
      <c r="B5" s="48" t="s">
        <v>139</v>
      </c>
      <c r="C5" s="48" t="s">
        <v>140</v>
      </c>
      <c r="D5" s="48" t="s">
        <v>141</v>
      </c>
      <c r="E5" s="49" t="s">
        <v>142</v>
      </c>
      <c r="F5" s="49" t="s">
        <v>143</v>
      </c>
      <c r="G5" s="47" t="s">
        <v>147</v>
      </c>
      <c r="H5" s="40" t="s">
        <v>148</v>
      </c>
    </row>
    <row r="6" spans="1:8" ht="24" x14ac:dyDescent="0.55000000000000004">
      <c r="A6" s="62"/>
      <c r="B6" s="35" t="s">
        <v>136</v>
      </c>
      <c r="C6" s="35" t="s">
        <v>137</v>
      </c>
      <c r="D6" s="35" t="s">
        <v>144</v>
      </c>
      <c r="E6" s="35" t="s">
        <v>145</v>
      </c>
      <c r="F6" s="35" t="s">
        <v>146</v>
      </c>
      <c r="G6" s="46"/>
      <c r="H6" s="34"/>
    </row>
    <row r="7" spans="1:8" ht="24" x14ac:dyDescent="0.55000000000000004">
      <c r="A7" s="41" t="s">
        <v>17</v>
      </c>
      <c r="B7" s="42">
        <v>19386</v>
      </c>
      <c r="C7" s="42">
        <v>1384</v>
      </c>
      <c r="D7" s="42">
        <v>992</v>
      </c>
      <c r="E7" s="43">
        <f>SUM(B7+C7)</f>
        <v>20770</v>
      </c>
      <c r="F7" s="43">
        <f>SUM(B7+D7)</f>
        <v>20378</v>
      </c>
      <c r="G7" s="44">
        <v>21266</v>
      </c>
      <c r="H7" s="45">
        <f>G7-E7</f>
        <v>496</v>
      </c>
    </row>
    <row r="8" spans="1:8" ht="24" x14ac:dyDescent="0.55000000000000004">
      <c r="A8" s="10" t="s">
        <v>18</v>
      </c>
      <c r="B8" s="15">
        <v>6469</v>
      </c>
      <c r="C8" s="15">
        <v>478</v>
      </c>
      <c r="D8" s="15">
        <v>292</v>
      </c>
      <c r="E8" s="16">
        <f t="shared" ref="E8:E19" si="0">SUM(B8+C8)</f>
        <v>6947</v>
      </c>
      <c r="F8" s="16">
        <f t="shared" ref="F8:F19" si="1">SUM(B8+D8)</f>
        <v>6761</v>
      </c>
      <c r="G8" s="17">
        <v>7044</v>
      </c>
      <c r="H8" s="45">
        <f t="shared" ref="H8:H19" si="2">G8-E8</f>
        <v>97</v>
      </c>
    </row>
    <row r="9" spans="1:8" ht="24" x14ac:dyDescent="0.55000000000000004">
      <c r="A9" s="10" t="s">
        <v>19</v>
      </c>
      <c r="B9" s="15">
        <v>3083</v>
      </c>
      <c r="C9" s="15">
        <v>665</v>
      </c>
      <c r="D9" s="15">
        <v>218</v>
      </c>
      <c r="E9" s="16">
        <f t="shared" si="0"/>
        <v>3748</v>
      </c>
      <c r="F9" s="16">
        <f t="shared" si="1"/>
        <v>3301</v>
      </c>
      <c r="G9" s="17">
        <v>3921</v>
      </c>
      <c r="H9" s="45">
        <f t="shared" si="2"/>
        <v>173</v>
      </c>
    </row>
    <row r="10" spans="1:8" ht="24" x14ac:dyDescent="0.55000000000000004">
      <c r="A10" s="10" t="s">
        <v>20</v>
      </c>
      <c r="B10" s="15">
        <v>4142</v>
      </c>
      <c r="C10" s="15">
        <v>376</v>
      </c>
      <c r="D10" s="15">
        <v>190</v>
      </c>
      <c r="E10" s="16">
        <f t="shared" si="0"/>
        <v>4518</v>
      </c>
      <c r="F10" s="16">
        <f t="shared" si="1"/>
        <v>4332</v>
      </c>
      <c r="G10" s="17">
        <v>4999</v>
      </c>
      <c r="H10" s="45">
        <f t="shared" si="2"/>
        <v>481</v>
      </c>
    </row>
    <row r="11" spans="1:8" ht="24" x14ac:dyDescent="0.55000000000000004">
      <c r="A11" s="10" t="s">
        <v>21</v>
      </c>
      <c r="B11" s="15">
        <v>2711</v>
      </c>
      <c r="C11" s="15">
        <v>547</v>
      </c>
      <c r="D11" s="15">
        <v>282</v>
      </c>
      <c r="E11" s="16">
        <f t="shared" si="0"/>
        <v>3258</v>
      </c>
      <c r="F11" s="16">
        <f t="shared" si="1"/>
        <v>2993</v>
      </c>
      <c r="G11" s="17">
        <v>3327</v>
      </c>
      <c r="H11" s="45">
        <f t="shared" si="2"/>
        <v>69</v>
      </c>
    </row>
    <row r="12" spans="1:8" ht="24" x14ac:dyDescent="0.55000000000000004">
      <c r="A12" s="10" t="s">
        <v>164</v>
      </c>
      <c r="B12" s="15">
        <v>5317</v>
      </c>
      <c r="C12" s="15">
        <v>590</v>
      </c>
      <c r="D12" s="15">
        <v>495</v>
      </c>
      <c r="E12" s="16">
        <f t="shared" si="0"/>
        <v>5907</v>
      </c>
      <c r="F12" s="16">
        <f t="shared" si="1"/>
        <v>5812</v>
      </c>
      <c r="G12" s="17">
        <v>6260</v>
      </c>
      <c r="H12" s="45">
        <f t="shared" si="2"/>
        <v>353</v>
      </c>
    </row>
    <row r="13" spans="1:8" ht="24" x14ac:dyDescent="0.55000000000000004">
      <c r="A13" s="10" t="s">
        <v>22</v>
      </c>
      <c r="B13" s="15">
        <v>14630</v>
      </c>
      <c r="C13" s="15">
        <v>877</v>
      </c>
      <c r="D13" s="15">
        <v>976</v>
      </c>
      <c r="E13" s="16">
        <f t="shared" si="0"/>
        <v>15507</v>
      </c>
      <c r="F13" s="16">
        <f t="shared" si="1"/>
        <v>15606</v>
      </c>
      <c r="G13" s="17">
        <v>20825</v>
      </c>
      <c r="H13" s="45">
        <f t="shared" si="2"/>
        <v>5318</v>
      </c>
    </row>
    <row r="14" spans="1:8" ht="24" x14ac:dyDescent="0.55000000000000004">
      <c r="A14" s="10" t="s">
        <v>23</v>
      </c>
      <c r="B14" s="15">
        <v>7786</v>
      </c>
      <c r="C14" s="15">
        <v>747</v>
      </c>
      <c r="D14" s="15">
        <v>1257</v>
      </c>
      <c r="E14" s="16">
        <f t="shared" si="0"/>
        <v>8533</v>
      </c>
      <c r="F14" s="16">
        <f t="shared" si="1"/>
        <v>9043</v>
      </c>
      <c r="G14" s="17">
        <v>8600</v>
      </c>
      <c r="H14" s="45">
        <f t="shared" si="2"/>
        <v>67</v>
      </c>
    </row>
    <row r="15" spans="1:8" ht="24" x14ac:dyDescent="0.55000000000000004">
      <c r="A15" s="10" t="s">
        <v>24</v>
      </c>
      <c r="B15" s="15">
        <v>7360</v>
      </c>
      <c r="C15" s="15">
        <v>412</v>
      </c>
      <c r="D15" s="15">
        <v>787</v>
      </c>
      <c r="E15" s="16">
        <f t="shared" si="0"/>
        <v>7772</v>
      </c>
      <c r="F15" s="16">
        <f t="shared" si="1"/>
        <v>8147</v>
      </c>
      <c r="G15" s="17">
        <v>7870</v>
      </c>
      <c r="H15" s="45">
        <f t="shared" si="2"/>
        <v>98</v>
      </c>
    </row>
    <row r="16" spans="1:8" ht="24" x14ac:dyDescent="0.55000000000000004">
      <c r="A16" s="10" t="s">
        <v>25</v>
      </c>
      <c r="B16" s="15">
        <v>6612</v>
      </c>
      <c r="C16" s="15">
        <v>888</v>
      </c>
      <c r="D16" s="15">
        <v>654</v>
      </c>
      <c r="E16" s="16">
        <f t="shared" si="0"/>
        <v>7500</v>
      </c>
      <c r="F16" s="16">
        <f t="shared" si="1"/>
        <v>7266</v>
      </c>
      <c r="G16" s="17">
        <v>7662</v>
      </c>
      <c r="H16" s="45">
        <f t="shared" si="2"/>
        <v>162</v>
      </c>
    </row>
    <row r="17" spans="1:8" ht="24" x14ac:dyDescent="0.55000000000000004">
      <c r="A17" s="10" t="s">
        <v>26</v>
      </c>
      <c r="B17" s="15">
        <v>15528</v>
      </c>
      <c r="C17" s="15">
        <v>2256</v>
      </c>
      <c r="D17" s="15">
        <v>2297</v>
      </c>
      <c r="E17" s="16">
        <f t="shared" si="0"/>
        <v>17784</v>
      </c>
      <c r="F17" s="16">
        <f t="shared" si="1"/>
        <v>17825</v>
      </c>
      <c r="G17" s="17">
        <v>27547</v>
      </c>
      <c r="H17" s="45">
        <f t="shared" si="2"/>
        <v>9763</v>
      </c>
    </row>
    <row r="18" spans="1:8" ht="24" x14ac:dyDescent="0.55000000000000004">
      <c r="A18" s="10" t="s">
        <v>27</v>
      </c>
      <c r="B18" s="15">
        <v>6996</v>
      </c>
      <c r="C18" s="29">
        <v>1062</v>
      </c>
      <c r="D18" s="29">
        <v>758</v>
      </c>
      <c r="E18" s="16">
        <f t="shared" si="0"/>
        <v>8058</v>
      </c>
      <c r="F18" s="16">
        <f t="shared" si="1"/>
        <v>7754</v>
      </c>
      <c r="G18" s="17">
        <v>9995</v>
      </c>
      <c r="H18" s="45">
        <f t="shared" si="2"/>
        <v>1937</v>
      </c>
    </row>
    <row r="19" spans="1:8" ht="24" x14ac:dyDescent="0.55000000000000004">
      <c r="A19" s="11" t="s">
        <v>28</v>
      </c>
      <c r="B19" s="15">
        <v>4823</v>
      </c>
      <c r="C19" s="15">
        <v>2466</v>
      </c>
      <c r="D19" s="15">
        <v>366</v>
      </c>
      <c r="E19" s="16">
        <f t="shared" si="0"/>
        <v>7289</v>
      </c>
      <c r="F19" s="16">
        <f t="shared" si="1"/>
        <v>5189</v>
      </c>
      <c r="G19" s="17">
        <v>8223</v>
      </c>
      <c r="H19" s="45">
        <f t="shared" si="2"/>
        <v>934</v>
      </c>
    </row>
    <row r="20" spans="1:8" ht="24" x14ac:dyDescent="0.55000000000000004">
      <c r="A20" s="1" t="s">
        <v>0</v>
      </c>
      <c r="B20" s="9">
        <f>SUM(B7:B19)</f>
        <v>104843</v>
      </c>
      <c r="C20" s="9">
        <f>SUM(C7:C19)</f>
        <v>12748</v>
      </c>
      <c r="D20" s="9">
        <f t="shared" ref="D20:G20" si="3">SUM(D7:D19)</f>
        <v>9564</v>
      </c>
      <c r="E20" s="9">
        <f t="shared" si="3"/>
        <v>117591</v>
      </c>
      <c r="F20" s="9">
        <f t="shared" si="3"/>
        <v>114407</v>
      </c>
      <c r="G20" s="9">
        <f t="shared" si="3"/>
        <v>137539</v>
      </c>
      <c r="H20" s="9">
        <f>G20-E20</f>
        <v>19948</v>
      </c>
    </row>
    <row r="22" spans="1:8" ht="21.75" x14ac:dyDescent="0.5">
      <c r="A22" s="59" t="s">
        <v>150</v>
      </c>
      <c r="B22" s="59"/>
      <c r="C22" s="59"/>
      <c r="D22" s="59"/>
      <c r="E22" s="59"/>
      <c r="F22" s="59"/>
      <c r="G22" s="59"/>
      <c r="H22" s="59"/>
    </row>
    <row r="23" spans="1:8" ht="21.75" x14ac:dyDescent="0.5">
      <c r="A23" s="59" t="s">
        <v>151</v>
      </c>
      <c r="B23" s="59"/>
      <c r="C23" s="59"/>
      <c r="D23" s="59"/>
      <c r="E23" s="59"/>
      <c r="F23" s="59"/>
      <c r="G23" s="59"/>
      <c r="H23" s="59"/>
    </row>
  </sheetData>
  <mergeCells count="5">
    <mergeCell ref="A2:H2"/>
    <mergeCell ref="A22:H22"/>
    <mergeCell ref="A23:H23"/>
    <mergeCell ref="B4:F4"/>
    <mergeCell ref="A4:A6"/>
  </mergeCells>
  <pageMargins left="0.59055118110236227" right="0.19685039370078741" top="0.19685039370078741" bottom="0.19685039370078741" header="0" footer="0"/>
  <pageSetup paperSize="9" scale="1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H22"/>
  <sheetViews>
    <sheetView showGridLines="0" workbookViewId="0">
      <selection activeCell="A2" sqref="A2:H2"/>
    </sheetView>
  </sheetViews>
  <sheetFormatPr defaultRowHeight="12.75" x14ac:dyDescent="0.2"/>
  <cols>
    <col min="1" max="1" width="20.7109375" customWidth="1"/>
    <col min="2" max="6" width="12.7109375" customWidth="1"/>
    <col min="7" max="7" width="22.28515625" bestFit="1" customWidth="1"/>
    <col min="8" max="8" width="17.85546875" bestFit="1" customWidth="1"/>
  </cols>
  <sheetData>
    <row r="1" spans="1:8" ht="9.9499999999999993" customHeight="1" x14ac:dyDescent="0.2"/>
    <row r="2" spans="1:8" ht="27.75" x14ac:dyDescent="0.2">
      <c r="A2" s="63" t="s">
        <v>153</v>
      </c>
      <c r="B2" s="63"/>
      <c r="C2" s="63"/>
      <c r="D2" s="63"/>
      <c r="E2" s="63"/>
      <c r="F2" s="63"/>
      <c r="G2" s="63"/>
      <c r="H2" s="63"/>
    </row>
    <row r="3" spans="1:8" ht="9.9499999999999993" customHeight="1" x14ac:dyDescent="0.2">
      <c r="A3" s="5"/>
      <c r="B3" s="5"/>
      <c r="C3" s="5"/>
      <c r="D3" s="5"/>
      <c r="E3" s="2"/>
      <c r="F3" s="2"/>
      <c r="G3" s="2"/>
      <c r="H3" s="2"/>
    </row>
    <row r="4" spans="1:8" ht="24" x14ac:dyDescent="0.55000000000000004">
      <c r="A4" s="60" t="s">
        <v>14</v>
      </c>
      <c r="B4" s="64" t="s">
        <v>16</v>
      </c>
      <c r="C4" s="65"/>
      <c r="D4" s="65"/>
      <c r="E4" s="65"/>
      <c r="F4" s="66"/>
      <c r="G4" s="37" t="s">
        <v>15</v>
      </c>
      <c r="H4" s="33" t="s">
        <v>134</v>
      </c>
    </row>
    <row r="5" spans="1:8" ht="24" x14ac:dyDescent="0.55000000000000004">
      <c r="A5" s="61"/>
      <c r="B5" s="48" t="s">
        <v>139</v>
      </c>
      <c r="C5" s="48" t="s">
        <v>140</v>
      </c>
      <c r="D5" s="48" t="s">
        <v>141</v>
      </c>
      <c r="E5" s="49" t="s">
        <v>142</v>
      </c>
      <c r="F5" s="49" t="s">
        <v>143</v>
      </c>
      <c r="G5" s="47" t="s">
        <v>147</v>
      </c>
      <c r="H5" s="40" t="s">
        <v>148</v>
      </c>
    </row>
    <row r="6" spans="1:8" ht="24" x14ac:dyDescent="0.55000000000000004">
      <c r="A6" s="62"/>
      <c r="B6" s="35" t="s">
        <v>136</v>
      </c>
      <c r="C6" s="35" t="s">
        <v>137</v>
      </c>
      <c r="D6" s="35" t="s">
        <v>144</v>
      </c>
      <c r="E6" s="35" t="s">
        <v>145</v>
      </c>
      <c r="F6" s="35" t="s">
        <v>146</v>
      </c>
      <c r="G6" s="46"/>
      <c r="H6" s="34"/>
    </row>
    <row r="7" spans="1:8" ht="24" x14ac:dyDescent="0.55000000000000004">
      <c r="A7" s="10" t="s">
        <v>29</v>
      </c>
      <c r="B7" s="20">
        <v>8650</v>
      </c>
      <c r="C7" s="20">
        <v>940</v>
      </c>
      <c r="D7" s="20">
        <v>481</v>
      </c>
      <c r="E7" s="19">
        <f>SUM(B7+C7)</f>
        <v>9590</v>
      </c>
      <c r="F7" s="19">
        <f>SUM(B7+D7)</f>
        <v>9131</v>
      </c>
      <c r="G7" s="18">
        <v>10813</v>
      </c>
      <c r="H7" s="18">
        <f>G7-E7</f>
        <v>1223</v>
      </c>
    </row>
    <row r="8" spans="1:8" ht="24" x14ac:dyDescent="0.55000000000000004">
      <c r="A8" s="10" t="s">
        <v>30</v>
      </c>
      <c r="B8" s="20">
        <v>4486</v>
      </c>
      <c r="C8" s="20">
        <v>1071</v>
      </c>
      <c r="D8" s="20">
        <v>7</v>
      </c>
      <c r="E8" s="19">
        <f t="shared" ref="E8:E18" si="0">SUM(B8+C8)</f>
        <v>5557</v>
      </c>
      <c r="F8" s="19">
        <f t="shared" ref="F8:F18" si="1">SUM(B8+D8)</f>
        <v>4493</v>
      </c>
      <c r="G8" s="18">
        <v>5901</v>
      </c>
      <c r="H8" s="18">
        <f t="shared" ref="H8:H18" si="2">G8-E8</f>
        <v>344</v>
      </c>
    </row>
    <row r="9" spans="1:8" ht="24" x14ac:dyDescent="0.55000000000000004">
      <c r="A9" s="10" t="s">
        <v>31</v>
      </c>
      <c r="B9" s="20">
        <v>2536</v>
      </c>
      <c r="C9" s="20">
        <v>170</v>
      </c>
      <c r="D9" s="20">
        <v>78</v>
      </c>
      <c r="E9" s="19">
        <f t="shared" si="0"/>
        <v>2706</v>
      </c>
      <c r="F9" s="19">
        <f t="shared" si="1"/>
        <v>2614</v>
      </c>
      <c r="G9" s="18">
        <v>2709</v>
      </c>
      <c r="H9" s="18">
        <f t="shared" si="2"/>
        <v>3</v>
      </c>
    </row>
    <row r="10" spans="1:8" s="27" customFormat="1" ht="24" x14ac:dyDescent="0.55000000000000004">
      <c r="A10" s="26" t="s">
        <v>32</v>
      </c>
      <c r="B10" s="19">
        <v>3227</v>
      </c>
      <c r="C10" s="19">
        <v>1240</v>
      </c>
      <c r="D10" s="19">
        <v>100</v>
      </c>
      <c r="E10" s="19">
        <f t="shared" si="0"/>
        <v>4467</v>
      </c>
      <c r="F10" s="19">
        <f t="shared" si="1"/>
        <v>3327</v>
      </c>
      <c r="G10" s="18">
        <v>4394</v>
      </c>
      <c r="H10" s="18">
        <f t="shared" si="2"/>
        <v>-73</v>
      </c>
    </row>
    <row r="11" spans="1:8" ht="24" x14ac:dyDescent="0.55000000000000004">
      <c r="A11" s="10" t="s">
        <v>33</v>
      </c>
      <c r="B11" s="20">
        <v>3733</v>
      </c>
      <c r="C11" s="20">
        <v>336</v>
      </c>
      <c r="D11" s="20">
        <v>52</v>
      </c>
      <c r="E11" s="19">
        <f t="shared" si="0"/>
        <v>4069</v>
      </c>
      <c r="F11" s="19">
        <f t="shared" si="1"/>
        <v>3785</v>
      </c>
      <c r="G11" s="18">
        <v>4208</v>
      </c>
      <c r="H11" s="18">
        <f t="shared" si="2"/>
        <v>139</v>
      </c>
    </row>
    <row r="12" spans="1:8" ht="24" x14ac:dyDescent="0.55000000000000004">
      <c r="A12" s="10" t="s">
        <v>34</v>
      </c>
      <c r="B12" s="20">
        <v>8575</v>
      </c>
      <c r="C12" s="20">
        <v>1095</v>
      </c>
      <c r="D12" s="20">
        <v>198</v>
      </c>
      <c r="E12" s="19">
        <f t="shared" si="0"/>
        <v>9670</v>
      </c>
      <c r="F12" s="19">
        <f t="shared" si="1"/>
        <v>8773</v>
      </c>
      <c r="G12" s="18">
        <v>9303</v>
      </c>
      <c r="H12" s="18">
        <f t="shared" si="2"/>
        <v>-367</v>
      </c>
    </row>
    <row r="13" spans="1:8" ht="24" x14ac:dyDescent="0.55000000000000004">
      <c r="A13" s="10" t="s">
        <v>35</v>
      </c>
      <c r="B13" s="20">
        <v>5696</v>
      </c>
      <c r="C13" s="20">
        <v>237</v>
      </c>
      <c r="D13" s="20">
        <v>13</v>
      </c>
      <c r="E13" s="19">
        <f t="shared" si="0"/>
        <v>5933</v>
      </c>
      <c r="F13" s="19">
        <f t="shared" si="1"/>
        <v>5709</v>
      </c>
      <c r="G13" s="18">
        <v>6667</v>
      </c>
      <c r="H13" s="18">
        <f t="shared" si="2"/>
        <v>734</v>
      </c>
    </row>
    <row r="14" spans="1:8" ht="24" x14ac:dyDescent="0.55000000000000004">
      <c r="A14" s="10" t="s">
        <v>36</v>
      </c>
      <c r="B14" s="20">
        <v>2935</v>
      </c>
      <c r="C14" s="20">
        <v>765</v>
      </c>
      <c r="D14" s="20">
        <v>205</v>
      </c>
      <c r="E14" s="19">
        <f t="shared" si="0"/>
        <v>3700</v>
      </c>
      <c r="F14" s="19">
        <f t="shared" si="1"/>
        <v>3140</v>
      </c>
      <c r="G14" s="18">
        <v>3802</v>
      </c>
      <c r="H14" s="18">
        <f t="shared" si="2"/>
        <v>102</v>
      </c>
    </row>
    <row r="15" spans="1:8" ht="24" x14ac:dyDescent="0.55000000000000004">
      <c r="A15" s="10" t="s">
        <v>37</v>
      </c>
      <c r="B15" s="20">
        <v>5276</v>
      </c>
      <c r="C15" s="20">
        <v>423</v>
      </c>
      <c r="D15" s="20">
        <v>140</v>
      </c>
      <c r="E15" s="19">
        <f t="shared" si="0"/>
        <v>5699</v>
      </c>
      <c r="F15" s="19">
        <f t="shared" si="1"/>
        <v>5416</v>
      </c>
      <c r="G15" s="18">
        <v>5102</v>
      </c>
      <c r="H15" s="18">
        <f t="shared" si="2"/>
        <v>-597</v>
      </c>
    </row>
    <row r="16" spans="1:8" ht="24" x14ac:dyDescent="0.55000000000000004">
      <c r="A16" s="10" t="s">
        <v>38</v>
      </c>
      <c r="B16" s="20">
        <v>6226</v>
      </c>
      <c r="C16" s="20">
        <v>1457</v>
      </c>
      <c r="D16" s="20">
        <v>113</v>
      </c>
      <c r="E16" s="19">
        <f t="shared" si="0"/>
        <v>7683</v>
      </c>
      <c r="F16" s="19">
        <f t="shared" si="1"/>
        <v>6339</v>
      </c>
      <c r="G16" s="18">
        <v>7566</v>
      </c>
      <c r="H16" s="18">
        <f t="shared" si="2"/>
        <v>-117</v>
      </c>
    </row>
    <row r="17" spans="1:8" ht="24" x14ac:dyDescent="0.55000000000000004">
      <c r="A17" s="10" t="s">
        <v>39</v>
      </c>
      <c r="B17" s="20">
        <v>4270</v>
      </c>
      <c r="C17" s="20">
        <v>900</v>
      </c>
      <c r="D17" s="20">
        <v>73</v>
      </c>
      <c r="E17" s="19">
        <f t="shared" si="0"/>
        <v>5170</v>
      </c>
      <c r="F17" s="19">
        <f t="shared" si="1"/>
        <v>4343</v>
      </c>
      <c r="G17" s="18">
        <v>5303</v>
      </c>
      <c r="H17" s="18">
        <f t="shared" si="2"/>
        <v>133</v>
      </c>
    </row>
    <row r="18" spans="1:8" ht="24" x14ac:dyDescent="0.55000000000000004">
      <c r="A18" s="10" t="s">
        <v>40</v>
      </c>
      <c r="B18" s="20">
        <v>2105</v>
      </c>
      <c r="C18" s="20">
        <v>797</v>
      </c>
      <c r="D18" s="20">
        <v>108</v>
      </c>
      <c r="E18" s="19">
        <f t="shared" si="0"/>
        <v>2902</v>
      </c>
      <c r="F18" s="19">
        <f t="shared" si="1"/>
        <v>2213</v>
      </c>
      <c r="G18" s="18">
        <v>3024</v>
      </c>
      <c r="H18" s="18">
        <f t="shared" si="2"/>
        <v>122</v>
      </c>
    </row>
    <row r="19" spans="1:8" ht="24" x14ac:dyDescent="0.55000000000000004">
      <c r="A19" s="1" t="s">
        <v>0</v>
      </c>
      <c r="B19" s="9">
        <f>SUM(B7:B18)</f>
        <v>57715</v>
      </c>
      <c r="C19" s="9">
        <f t="shared" ref="C19:G19" si="3">SUM(C7:C18)</f>
        <v>9431</v>
      </c>
      <c r="D19" s="9">
        <f t="shared" si="3"/>
        <v>1568</v>
      </c>
      <c r="E19" s="9">
        <f t="shared" si="3"/>
        <v>67146</v>
      </c>
      <c r="F19" s="9">
        <f t="shared" si="3"/>
        <v>59283</v>
      </c>
      <c r="G19" s="9">
        <f t="shared" si="3"/>
        <v>68792</v>
      </c>
      <c r="H19" s="9">
        <f>G19-E19</f>
        <v>1646</v>
      </c>
    </row>
    <row r="21" spans="1:8" ht="21.75" x14ac:dyDescent="0.5">
      <c r="A21" s="59" t="s">
        <v>150</v>
      </c>
      <c r="B21" s="59"/>
      <c r="C21" s="59"/>
      <c r="D21" s="59"/>
      <c r="E21" s="59"/>
      <c r="F21" s="59"/>
      <c r="G21" s="59"/>
      <c r="H21" s="59"/>
    </row>
    <row r="22" spans="1:8" ht="21.75" x14ac:dyDescent="0.5">
      <c r="A22" s="59" t="s">
        <v>151</v>
      </c>
      <c r="B22" s="59"/>
      <c r="C22" s="59"/>
      <c r="D22" s="59"/>
      <c r="E22" s="59"/>
      <c r="F22" s="59"/>
      <c r="G22" s="59"/>
      <c r="H22" s="59"/>
    </row>
  </sheetData>
  <mergeCells count="5">
    <mergeCell ref="A2:H2"/>
    <mergeCell ref="A21:H21"/>
    <mergeCell ref="A22:H22"/>
    <mergeCell ref="B4:F4"/>
    <mergeCell ref="A4:A6"/>
  </mergeCells>
  <pageMargins left="0.59055118110236215" right="0.19685039370078741" top="0.19685039370078741" bottom="0.19685039370078741" header="0" footer="0"/>
  <pageSetup paperSize="9" scale="11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H22"/>
  <sheetViews>
    <sheetView showGridLines="0" workbookViewId="0">
      <selection activeCell="A2" sqref="A2:H2"/>
    </sheetView>
  </sheetViews>
  <sheetFormatPr defaultRowHeight="12.75" x14ac:dyDescent="0.2"/>
  <cols>
    <col min="1" max="1" width="20.7109375" customWidth="1"/>
    <col min="2" max="6" width="12.7109375" customWidth="1"/>
    <col min="7" max="7" width="22.28515625" bestFit="1" customWidth="1"/>
    <col min="8" max="8" width="17.85546875" bestFit="1" customWidth="1"/>
  </cols>
  <sheetData>
    <row r="1" spans="1:8" ht="9.9499999999999993" customHeight="1" x14ac:dyDescent="0.2"/>
    <row r="2" spans="1:8" ht="27.75" x14ac:dyDescent="0.2">
      <c r="A2" s="63" t="s">
        <v>154</v>
      </c>
      <c r="B2" s="63"/>
      <c r="C2" s="63"/>
      <c r="D2" s="63"/>
      <c r="E2" s="63"/>
      <c r="F2" s="63"/>
      <c r="G2" s="63"/>
      <c r="H2" s="63"/>
    </row>
    <row r="3" spans="1:8" ht="9.9499999999999993" customHeight="1" x14ac:dyDescent="0.2">
      <c r="A3" s="5"/>
      <c r="B3" s="5"/>
      <c r="C3" s="5"/>
      <c r="D3" s="5"/>
      <c r="E3" s="2"/>
      <c r="F3" s="2"/>
      <c r="G3" s="2"/>
      <c r="H3" s="2"/>
    </row>
    <row r="4" spans="1:8" ht="24" x14ac:dyDescent="0.55000000000000004">
      <c r="A4" s="60" t="s">
        <v>14</v>
      </c>
      <c r="B4" s="64" t="s">
        <v>16</v>
      </c>
      <c r="C4" s="65"/>
      <c r="D4" s="65"/>
      <c r="E4" s="65"/>
      <c r="F4" s="66"/>
      <c r="G4" s="37" t="s">
        <v>15</v>
      </c>
      <c r="H4" s="33" t="s">
        <v>134</v>
      </c>
    </row>
    <row r="5" spans="1:8" ht="24" x14ac:dyDescent="0.55000000000000004">
      <c r="A5" s="61"/>
      <c r="B5" s="48" t="s">
        <v>139</v>
      </c>
      <c r="C5" s="48" t="s">
        <v>140</v>
      </c>
      <c r="D5" s="48" t="s">
        <v>141</v>
      </c>
      <c r="E5" s="49" t="s">
        <v>142</v>
      </c>
      <c r="F5" s="49" t="s">
        <v>143</v>
      </c>
      <c r="G5" s="47" t="s">
        <v>147</v>
      </c>
      <c r="H5" s="40" t="s">
        <v>148</v>
      </c>
    </row>
    <row r="6" spans="1:8" ht="24" x14ac:dyDescent="0.55000000000000004">
      <c r="A6" s="62"/>
      <c r="B6" s="35" t="s">
        <v>136</v>
      </c>
      <c r="C6" s="35" t="s">
        <v>137</v>
      </c>
      <c r="D6" s="35" t="s">
        <v>144</v>
      </c>
      <c r="E6" s="35" t="s">
        <v>145</v>
      </c>
      <c r="F6" s="35" t="s">
        <v>146</v>
      </c>
      <c r="G6" s="46"/>
      <c r="H6" s="34"/>
    </row>
    <row r="7" spans="1:8" ht="24" x14ac:dyDescent="0.55000000000000004">
      <c r="A7" s="10" t="s">
        <v>42</v>
      </c>
      <c r="B7" s="20">
        <v>2808</v>
      </c>
      <c r="C7" s="20">
        <v>714</v>
      </c>
      <c r="D7" s="20">
        <v>185</v>
      </c>
      <c r="E7" s="19">
        <f>SUM(B7+C7)</f>
        <v>3522</v>
      </c>
      <c r="F7" s="19">
        <f>SUM(B7+D7)</f>
        <v>2993</v>
      </c>
      <c r="G7" s="18">
        <v>3283</v>
      </c>
      <c r="H7" s="18">
        <f>G7-E7</f>
        <v>-239</v>
      </c>
    </row>
    <row r="8" spans="1:8" ht="24" x14ac:dyDescent="0.55000000000000004">
      <c r="A8" s="10" t="s">
        <v>43</v>
      </c>
      <c r="B8" s="20">
        <v>4512</v>
      </c>
      <c r="C8" s="20">
        <v>1370</v>
      </c>
      <c r="D8" s="20">
        <v>486</v>
      </c>
      <c r="E8" s="19">
        <f t="shared" ref="E8:E18" si="0">SUM(B8+C8)</f>
        <v>5882</v>
      </c>
      <c r="F8" s="19">
        <f t="shared" ref="F8:F18" si="1">SUM(B8+D8)</f>
        <v>4998</v>
      </c>
      <c r="G8" s="18">
        <v>6142</v>
      </c>
      <c r="H8" s="18">
        <f t="shared" ref="H8:H18" si="2">G8-E8</f>
        <v>260</v>
      </c>
    </row>
    <row r="9" spans="1:8" ht="24" x14ac:dyDescent="0.55000000000000004">
      <c r="A9" s="10" t="s">
        <v>44</v>
      </c>
      <c r="B9" s="20">
        <v>4413</v>
      </c>
      <c r="C9" s="20">
        <v>1054</v>
      </c>
      <c r="D9" s="20">
        <v>324</v>
      </c>
      <c r="E9" s="19">
        <f t="shared" si="0"/>
        <v>5467</v>
      </c>
      <c r="F9" s="19">
        <f t="shared" si="1"/>
        <v>4737</v>
      </c>
      <c r="G9" s="18">
        <v>5696</v>
      </c>
      <c r="H9" s="18">
        <f t="shared" si="2"/>
        <v>229</v>
      </c>
    </row>
    <row r="10" spans="1:8" ht="24" x14ac:dyDescent="0.55000000000000004">
      <c r="A10" s="10" t="s">
        <v>45</v>
      </c>
      <c r="B10" s="20">
        <v>2195</v>
      </c>
      <c r="C10" s="20">
        <v>749</v>
      </c>
      <c r="D10" s="20">
        <v>124</v>
      </c>
      <c r="E10" s="19">
        <f t="shared" si="0"/>
        <v>2944</v>
      </c>
      <c r="F10" s="19">
        <f t="shared" si="1"/>
        <v>2319</v>
      </c>
      <c r="G10" s="18">
        <v>3050</v>
      </c>
      <c r="H10" s="18">
        <f t="shared" si="2"/>
        <v>106</v>
      </c>
    </row>
    <row r="11" spans="1:8" ht="24" x14ac:dyDescent="0.55000000000000004">
      <c r="A11" s="10" t="s">
        <v>46</v>
      </c>
      <c r="B11" s="20">
        <v>9665</v>
      </c>
      <c r="C11" s="20">
        <v>1032</v>
      </c>
      <c r="D11" s="20">
        <v>686</v>
      </c>
      <c r="E11" s="19">
        <f t="shared" si="0"/>
        <v>10697</v>
      </c>
      <c r="F11" s="19">
        <f t="shared" si="1"/>
        <v>10351</v>
      </c>
      <c r="G11" s="18">
        <v>13289</v>
      </c>
      <c r="H11" s="18">
        <f t="shared" si="2"/>
        <v>2592</v>
      </c>
    </row>
    <row r="12" spans="1:8" ht="24" x14ac:dyDescent="0.55000000000000004">
      <c r="A12" s="10" t="s">
        <v>47</v>
      </c>
      <c r="B12" s="20">
        <v>7424</v>
      </c>
      <c r="C12" s="20">
        <v>997</v>
      </c>
      <c r="D12" s="20">
        <v>273</v>
      </c>
      <c r="E12" s="19">
        <f t="shared" si="0"/>
        <v>8421</v>
      </c>
      <c r="F12" s="19">
        <f t="shared" si="1"/>
        <v>7697</v>
      </c>
      <c r="G12" s="18">
        <v>7829</v>
      </c>
      <c r="H12" s="18">
        <f t="shared" si="2"/>
        <v>-592</v>
      </c>
    </row>
    <row r="13" spans="1:8" ht="24" x14ac:dyDescent="0.55000000000000004">
      <c r="A13" s="10" t="s">
        <v>133</v>
      </c>
      <c r="B13" s="20">
        <v>6477</v>
      </c>
      <c r="C13" s="20">
        <v>1779</v>
      </c>
      <c r="D13" s="20">
        <v>187</v>
      </c>
      <c r="E13" s="19">
        <f t="shared" si="0"/>
        <v>8256</v>
      </c>
      <c r="F13" s="19">
        <f t="shared" si="1"/>
        <v>6664</v>
      </c>
      <c r="G13" s="18">
        <v>8650</v>
      </c>
      <c r="H13" s="18">
        <f t="shared" si="2"/>
        <v>394</v>
      </c>
    </row>
    <row r="14" spans="1:8" ht="24" x14ac:dyDescent="0.55000000000000004">
      <c r="A14" s="10" t="s">
        <v>48</v>
      </c>
      <c r="B14" s="20">
        <v>2924</v>
      </c>
      <c r="C14" s="20">
        <v>694</v>
      </c>
      <c r="D14" s="20">
        <v>188</v>
      </c>
      <c r="E14" s="19">
        <f t="shared" si="0"/>
        <v>3618</v>
      </c>
      <c r="F14" s="19">
        <f t="shared" si="1"/>
        <v>3112</v>
      </c>
      <c r="G14" s="18">
        <v>3852</v>
      </c>
      <c r="H14" s="18">
        <f t="shared" si="2"/>
        <v>234</v>
      </c>
    </row>
    <row r="15" spans="1:8" ht="24" x14ac:dyDescent="0.55000000000000004">
      <c r="A15" s="10" t="s">
        <v>49</v>
      </c>
      <c r="B15" s="20">
        <v>5878</v>
      </c>
      <c r="C15" s="20">
        <v>2224</v>
      </c>
      <c r="D15" s="20">
        <v>544</v>
      </c>
      <c r="E15" s="19">
        <f t="shared" si="0"/>
        <v>8102</v>
      </c>
      <c r="F15" s="19">
        <f t="shared" si="1"/>
        <v>6422</v>
      </c>
      <c r="G15" s="18">
        <v>8226</v>
      </c>
      <c r="H15" s="18">
        <f t="shared" si="2"/>
        <v>124</v>
      </c>
    </row>
    <row r="16" spans="1:8" ht="24" x14ac:dyDescent="0.55000000000000004">
      <c r="A16" s="10" t="s">
        <v>50</v>
      </c>
      <c r="B16" s="20">
        <v>3371</v>
      </c>
      <c r="C16" s="20">
        <v>442</v>
      </c>
      <c r="D16" s="20">
        <v>245</v>
      </c>
      <c r="E16" s="19">
        <f t="shared" si="0"/>
        <v>3813</v>
      </c>
      <c r="F16" s="19">
        <f t="shared" si="1"/>
        <v>3616</v>
      </c>
      <c r="G16" s="18">
        <v>4012</v>
      </c>
      <c r="H16" s="18">
        <f t="shared" si="2"/>
        <v>199</v>
      </c>
    </row>
    <row r="17" spans="1:8" ht="24" x14ac:dyDescent="0.55000000000000004">
      <c r="A17" s="10" t="s">
        <v>51</v>
      </c>
      <c r="B17" s="20">
        <v>2820</v>
      </c>
      <c r="C17" s="20">
        <v>621</v>
      </c>
      <c r="D17" s="20">
        <v>184</v>
      </c>
      <c r="E17" s="19">
        <f t="shared" si="0"/>
        <v>3441</v>
      </c>
      <c r="F17" s="19">
        <f t="shared" si="1"/>
        <v>3004</v>
      </c>
      <c r="G17" s="18">
        <v>3560</v>
      </c>
      <c r="H17" s="18">
        <f t="shared" si="2"/>
        <v>119</v>
      </c>
    </row>
    <row r="18" spans="1:8" ht="24" x14ac:dyDescent="0.55000000000000004">
      <c r="A18" s="10" t="s">
        <v>52</v>
      </c>
      <c r="B18" s="20">
        <v>9682</v>
      </c>
      <c r="C18" s="20">
        <v>878</v>
      </c>
      <c r="D18" s="20">
        <v>282</v>
      </c>
      <c r="E18" s="19">
        <f t="shared" si="0"/>
        <v>10560</v>
      </c>
      <c r="F18" s="19">
        <f t="shared" si="1"/>
        <v>9964</v>
      </c>
      <c r="G18" s="18">
        <v>13994</v>
      </c>
      <c r="H18" s="18">
        <f t="shared" si="2"/>
        <v>3434</v>
      </c>
    </row>
    <row r="19" spans="1:8" ht="24" x14ac:dyDescent="0.55000000000000004">
      <c r="A19" s="1" t="s">
        <v>0</v>
      </c>
      <c r="B19" s="9">
        <f>SUM(B7:B18)</f>
        <v>62169</v>
      </c>
      <c r="C19" s="9">
        <f t="shared" ref="C19:G19" si="3">SUM(C7:C18)</f>
        <v>12554</v>
      </c>
      <c r="D19" s="9">
        <f t="shared" si="3"/>
        <v>3708</v>
      </c>
      <c r="E19" s="9">
        <f t="shared" si="3"/>
        <v>74723</v>
      </c>
      <c r="F19" s="9">
        <f t="shared" si="3"/>
        <v>65877</v>
      </c>
      <c r="G19" s="9">
        <f t="shared" si="3"/>
        <v>81583</v>
      </c>
      <c r="H19" s="9">
        <f>G19-E19</f>
        <v>6860</v>
      </c>
    </row>
    <row r="21" spans="1:8" ht="21.75" x14ac:dyDescent="0.5">
      <c r="A21" s="12" t="s">
        <v>150</v>
      </c>
      <c r="B21" s="12"/>
      <c r="C21" s="12"/>
      <c r="D21" s="12"/>
      <c r="E21" s="12"/>
      <c r="F21" s="12"/>
      <c r="G21" s="12"/>
      <c r="H21" s="12"/>
    </row>
    <row r="22" spans="1:8" ht="21.75" x14ac:dyDescent="0.5">
      <c r="A22" s="12" t="s">
        <v>151</v>
      </c>
      <c r="B22" s="12"/>
      <c r="C22" s="12"/>
      <c r="D22" s="12"/>
      <c r="E22" s="12"/>
      <c r="F22" s="12"/>
      <c r="G22" s="12"/>
      <c r="H22" s="12"/>
    </row>
  </sheetData>
  <mergeCells count="3">
    <mergeCell ref="B4:F4"/>
    <mergeCell ref="A2:H2"/>
    <mergeCell ref="A4:A6"/>
  </mergeCells>
  <pageMargins left="0.59055118110236215" right="0.19685039370078741" top="0.19685039370078741" bottom="0.19685039370078741" header="0" footer="0"/>
  <pageSetup paperSize="9" scale="1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H20"/>
  <sheetViews>
    <sheetView showGridLines="0" workbookViewId="0">
      <selection activeCell="A2" sqref="A2:H2"/>
    </sheetView>
  </sheetViews>
  <sheetFormatPr defaultRowHeight="12.75" x14ac:dyDescent="0.2"/>
  <cols>
    <col min="1" max="1" width="20.7109375" customWidth="1"/>
    <col min="2" max="6" width="12.7109375" customWidth="1"/>
    <col min="7" max="7" width="22.28515625" bestFit="1" customWidth="1"/>
    <col min="8" max="8" width="17.85546875" bestFit="1" customWidth="1"/>
  </cols>
  <sheetData>
    <row r="1" spans="1:8" ht="9.9499999999999993" customHeight="1" x14ac:dyDescent="0.2"/>
    <row r="2" spans="1:8" ht="27.75" x14ac:dyDescent="0.2">
      <c r="A2" s="63" t="s">
        <v>155</v>
      </c>
      <c r="B2" s="63"/>
      <c r="C2" s="63"/>
      <c r="D2" s="63"/>
      <c r="E2" s="63"/>
      <c r="F2" s="63"/>
      <c r="G2" s="63"/>
      <c r="H2" s="63"/>
    </row>
    <row r="3" spans="1:8" ht="9.9499999999999993" customHeight="1" x14ac:dyDescent="0.2">
      <c r="A3" s="5"/>
      <c r="B3" s="5"/>
      <c r="C3" s="5"/>
      <c r="D3" s="5"/>
      <c r="E3" s="2"/>
      <c r="F3" s="2"/>
      <c r="G3" s="2"/>
      <c r="H3" s="2"/>
    </row>
    <row r="4" spans="1:8" ht="24" x14ac:dyDescent="0.55000000000000004">
      <c r="A4" s="60" t="s">
        <v>14</v>
      </c>
      <c r="B4" s="64" t="s">
        <v>16</v>
      </c>
      <c r="C4" s="65"/>
      <c r="D4" s="65"/>
      <c r="E4" s="65"/>
      <c r="F4" s="66"/>
      <c r="G4" s="37" t="s">
        <v>15</v>
      </c>
      <c r="H4" s="33" t="s">
        <v>134</v>
      </c>
    </row>
    <row r="5" spans="1:8" ht="24" x14ac:dyDescent="0.55000000000000004">
      <c r="A5" s="61"/>
      <c r="B5" s="48" t="s">
        <v>139</v>
      </c>
      <c r="C5" s="48" t="s">
        <v>140</v>
      </c>
      <c r="D5" s="48" t="s">
        <v>141</v>
      </c>
      <c r="E5" s="49" t="s">
        <v>142</v>
      </c>
      <c r="F5" s="49" t="s">
        <v>143</v>
      </c>
      <c r="G5" s="47" t="s">
        <v>147</v>
      </c>
      <c r="H5" s="40" t="s">
        <v>148</v>
      </c>
    </row>
    <row r="6" spans="1:8" ht="24" x14ac:dyDescent="0.55000000000000004">
      <c r="A6" s="62"/>
      <c r="B6" s="35" t="s">
        <v>136</v>
      </c>
      <c r="C6" s="35" t="s">
        <v>137</v>
      </c>
      <c r="D6" s="35" t="s">
        <v>144</v>
      </c>
      <c r="E6" s="35" t="s">
        <v>145</v>
      </c>
      <c r="F6" s="35" t="s">
        <v>146</v>
      </c>
      <c r="G6" s="46"/>
      <c r="H6" s="34"/>
    </row>
    <row r="7" spans="1:8" ht="24" x14ac:dyDescent="0.55000000000000004">
      <c r="A7" s="10" t="s">
        <v>53</v>
      </c>
      <c r="B7" s="20">
        <v>1533</v>
      </c>
      <c r="C7" s="20">
        <v>411</v>
      </c>
      <c r="D7" s="20">
        <v>72</v>
      </c>
      <c r="E7" s="19">
        <f>SUM(B7+C7)</f>
        <v>1944</v>
      </c>
      <c r="F7" s="19">
        <f>SUM(B7+D7)</f>
        <v>1605</v>
      </c>
      <c r="G7" s="18">
        <v>2088</v>
      </c>
      <c r="H7" s="18">
        <f>G7-E7</f>
        <v>144</v>
      </c>
    </row>
    <row r="8" spans="1:8" ht="24" x14ac:dyDescent="0.55000000000000004">
      <c r="A8" s="10" t="s">
        <v>54</v>
      </c>
      <c r="B8" s="20">
        <v>3582</v>
      </c>
      <c r="C8" s="20">
        <v>875</v>
      </c>
      <c r="D8" s="20">
        <v>252</v>
      </c>
      <c r="E8" s="19">
        <f t="shared" ref="E8:E16" si="0">SUM(B8+C8)</f>
        <v>4457</v>
      </c>
      <c r="F8" s="19">
        <f t="shared" ref="F8:F16" si="1">SUM(B8+D8)</f>
        <v>3834</v>
      </c>
      <c r="G8" s="18">
        <v>4321</v>
      </c>
      <c r="H8" s="18">
        <f t="shared" ref="H8:H16" si="2">G8-E8</f>
        <v>-136</v>
      </c>
    </row>
    <row r="9" spans="1:8" ht="24" x14ac:dyDescent="0.55000000000000004">
      <c r="A9" s="10" t="s">
        <v>55</v>
      </c>
      <c r="B9" s="20">
        <v>2641</v>
      </c>
      <c r="C9" s="20">
        <v>839</v>
      </c>
      <c r="D9" s="20">
        <v>260</v>
      </c>
      <c r="E9" s="19">
        <f t="shared" si="0"/>
        <v>3480</v>
      </c>
      <c r="F9" s="19">
        <f t="shared" si="1"/>
        <v>2901</v>
      </c>
      <c r="G9" s="18">
        <v>3679</v>
      </c>
      <c r="H9" s="18">
        <f t="shared" si="2"/>
        <v>199</v>
      </c>
    </row>
    <row r="10" spans="1:8" ht="24" x14ac:dyDescent="0.55000000000000004">
      <c r="A10" s="10" t="s">
        <v>56</v>
      </c>
      <c r="B10" s="20">
        <v>1701</v>
      </c>
      <c r="C10" s="20">
        <v>528</v>
      </c>
      <c r="D10" s="20">
        <v>179</v>
      </c>
      <c r="E10" s="19">
        <f t="shared" si="0"/>
        <v>2229</v>
      </c>
      <c r="F10" s="19">
        <f t="shared" si="1"/>
        <v>1880</v>
      </c>
      <c r="G10" s="18">
        <v>2374</v>
      </c>
      <c r="H10" s="18">
        <f t="shared" si="2"/>
        <v>145</v>
      </c>
    </row>
    <row r="11" spans="1:8" ht="24" x14ac:dyDescent="0.55000000000000004">
      <c r="A11" s="10" t="s">
        <v>57</v>
      </c>
      <c r="B11" s="20">
        <v>4243</v>
      </c>
      <c r="C11" s="20">
        <v>530</v>
      </c>
      <c r="D11" s="20">
        <v>73</v>
      </c>
      <c r="E11" s="19">
        <f t="shared" si="0"/>
        <v>4773</v>
      </c>
      <c r="F11" s="19">
        <f t="shared" si="1"/>
        <v>4316</v>
      </c>
      <c r="G11" s="18">
        <v>4758</v>
      </c>
      <c r="H11" s="18">
        <f t="shared" si="2"/>
        <v>-15</v>
      </c>
    </row>
    <row r="12" spans="1:8" ht="24" x14ac:dyDescent="0.55000000000000004">
      <c r="A12" s="10" t="s">
        <v>58</v>
      </c>
      <c r="B12" s="20">
        <v>1253</v>
      </c>
      <c r="C12" s="20">
        <v>353</v>
      </c>
      <c r="D12" s="20">
        <v>72</v>
      </c>
      <c r="E12" s="19">
        <f t="shared" si="0"/>
        <v>1606</v>
      </c>
      <c r="F12" s="19">
        <f t="shared" si="1"/>
        <v>1325</v>
      </c>
      <c r="G12" s="18">
        <v>1802</v>
      </c>
      <c r="H12" s="18">
        <f t="shared" si="2"/>
        <v>196</v>
      </c>
    </row>
    <row r="13" spans="1:8" ht="24" x14ac:dyDescent="0.55000000000000004">
      <c r="A13" s="10" t="s">
        <v>59</v>
      </c>
      <c r="B13" s="20">
        <v>2924</v>
      </c>
      <c r="C13" s="20">
        <v>533</v>
      </c>
      <c r="D13" s="20">
        <v>96</v>
      </c>
      <c r="E13" s="19">
        <f t="shared" si="0"/>
        <v>3457</v>
      </c>
      <c r="F13" s="19">
        <f t="shared" si="1"/>
        <v>3020</v>
      </c>
      <c r="G13" s="18">
        <v>3332</v>
      </c>
      <c r="H13" s="18">
        <f t="shared" si="2"/>
        <v>-125</v>
      </c>
    </row>
    <row r="14" spans="1:8" ht="24" x14ac:dyDescent="0.55000000000000004">
      <c r="A14" s="10" t="s">
        <v>60</v>
      </c>
      <c r="B14" s="20">
        <v>6325</v>
      </c>
      <c r="C14" s="20">
        <v>1169</v>
      </c>
      <c r="D14" s="20">
        <v>509</v>
      </c>
      <c r="E14" s="19">
        <f t="shared" si="0"/>
        <v>7494</v>
      </c>
      <c r="F14" s="19">
        <f t="shared" si="1"/>
        <v>6834</v>
      </c>
      <c r="G14" s="18">
        <v>8202</v>
      </c>
      <c r="H14" s="18">
        <f t="shared" si="2"/>
        <v>708</v>
      </c>
    </row>
    <row r="15" spans="1:8" ht="24" x14ac:dyDescent="0.55000000000000004">
      <c r="A15" s="10" t="s">
        <v>61</v>
      </c>
      <c r="B15" s="20">
        <v>5206</v>
      </c>
      <c r="C15" s="20">
        <v>596</v>
      </c>
      <c r="D15" s="20">
        <v>254</v>
      </c>
      <c r="E15" s="19">
        <f t="shared" si="0"/>
        <v>5802</v>
      </c>
      <c r="F15" s="19">
        <f t="shared" si="1"/>
        <v>5460</v>
      </c>
      <c r="G15" s="18">
        <v>6257</v>
      </c>
      <c r="H15" s="18">
        <f t="shared" si="2"/>
        <v>455</v>
      </c>
    </row>
    <row r="16" spans="1:8" ht="24" x14ac:dyDescent="0.55000000000000004">
      <c r="A16" s="11" t="s">
        <v>62</v>
      </c>
      <c r="B16" s="20">
        <v>8716</v>
      </c>
      <c r="C16" s="20">
        <v>1384</v>
      </c>
      <c r="D16" s="20">
        <v>483</v>
      </c>
      <c r="E16" s="19">
        <f t="shared" si="0"/>
        <v>10100</v>
      </c>
      <c r="F16" s="19">
        <f t="shared" si="1"/>
        <v>9199</v>
      </c>
      <c r="G16" s="18">
        <v>10645</v>
      </c>
      <c r="H16" s="18">
        <f t="shared" si="2"/>
        <v>545</v>
      </c>
    </row>
    <row r="17" spans="1:8" ht="24" x14ac:dyDescent="0.55000000000000004">
      <c r="A17" s="1" t="s">
        <v>0</v>
      </c>
      <c r="B17" s="9">
        <f t="shared" ref="B17:G17" si="3">SUM(B7:B16)</f>
        <v>38124</v>
      </c>
      <c r="C17" s="9">
        <f t="shared" si="3"/>
        <v>7218</v>
      </c>
      <c r="D17" s="9">
        <f t="shared" si="3"/>
        <v>2250</v>
      </c>
      <c r="E17" s="9">
        <f t="shared" si="3"/>
        <v>45342</v>
      </c>
      <c r="F17" s="9">
        <f t="shared" si="3"/>
        <v>40374</v>
      </c>
      <c r="G17" s="9">
        <f t="shared" si="3"/>
        <v>47458</v>
      </c>
      <c r="H17" s="9">
        <f>G17-E17</f>
        <v>2116</v>
      </c>
    </row>
    <row r="19" spans="1:8" ht="21.75" x14ac:dyDescent="0.5">
      <c r="A19" s="12" t="s">
        <v>150</v>
      </c>
      <c r="B19" s="12"/>
      <c r="C19" s="12"/>
      <c r="D19" s="12"/>
      <c r="E19" s="12"/>
      <c r="F19" s="12"/>
      <c r="G19" s="12"/>
      <c r="H19" s="12"/>
    </row>
    <row r="20" spans="1:8" ht="21.75" x14ac:dyDescent="0.5">
      <c r="A20" s="12" t="s">
        <v>151</v>
      </c>
      <c r="B20" s="12"/>
      <c r="C20" s="12"/>
      <c r="D20" s="12"/>
      <c r="E20" s="12"/>
      <c r="F20" s="12"/>
      <c r="G20" s="12"/>
      <c r="H20" s="12"/>
    </row>
  </sheetData>
  <mergeCells count="3">
    <mergeCell ref="B4:F4"/>
    <mergeCell ref="A2:H2"/>
    <mergeCell ref="A4:A6"/>
  </mergeCells>
  <pageMargins left="0.59055118110236215" right="0.19685039370078741" top="0.19685039370078741" bottom="0.19685039370078741" header="0" footer="0"/>
  <pageSetup paperSize="9" scale="11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H23"/>
  <sheetViews>
    <sheetView showGridLines="0" zoomScaleNormal="100" workbookViewId="0">
      <selection activeCell="A2" sqref="A2:H2"/>
    </sheetView>
  </sheetViews>
  <sheetFormatPr defaultRowHeight="12.75" x14ac:dyDescent="0.2"/>
  <cols>
    <col min="1" max="1" width="20.7109375" customWidth="1"/>
    <col min="2" max="6" width="12.7109375" customWidth="1"/>
    <col min="7" max="7" width="22.28515625" bestFit="1" customWidth="1"/>
    <col min="8" max="8" width="17.85546875" bestFit="1" customWidth="1"/>
  </cols>
  <sheetData>
    <row r="1" spans="1:8" ht="9.9499999999999993" customHeight="1" x14ac:dyDescent="0.2"/>
    <row r="2" spans="1:8" ht="27.75" x14ac:dyDescent="0.2">
      <c r="A2" s="63" t="s">
        <v>156</v>
      </c>
      <c r="B2" s="63"/>
      <c r="C2" s="63"/>
      <c r="D2" s="63"/>
      <c r="E2" s="63"/>
      <c r="F2" s="63"/>
      <c r="G2" s="63"/>
      <c r="H2" s="63"/>
    </row>
    <row r="3" spans="1:8" ht="9.9499999999999993" customHeight="1" x14ac:dyDescent="0.2">
      <c r="A3" s="5"/>
      <c r="B3" s="5"/>
      <c r="C3" s="5"/>
      <c r="D3" s="5"/>
      <c r="E3" s="2"/>
      <c r="F3" s="2"/>
      <c r="G3" s="2"/>
      <c r="H3" s="2"/>
    </row>
    <row r="4" spans="1:8" ht="24" x14ac:dyDescent="0.55000000000000004">
      <c r="A4" s="60" t="s">
        <v>14</v>
      </c>
      <c r="B4" s="64" t="s">
        <v>16</v>
      </c>
      <c r="C4" s="65"/>
      <c r="D4" s="65"/>
      <c r="E4" s="65"/>
      <c r="F4" s="66"/>
      <c r="G4" s="37" t="s">
        <v>15</v>
      </c>
      <c r="H4" s="33" t="s">
        <v>134</v>
      </c>
    </row>
    <row r="5" spans="1:8" ht="24" x14ac:dyDescent="0.55000000000000004">
      <c r="A5" s="61"/>
      <c r="B5" s="48" t="s">
        <v>139</v>
      </c>
      <c r="C5" s="48" t="s">
        <v>140</v>
      </c>
      <c r="D5" s="48" t="s">
        <v>141</v>
      </c>
      <c r="E5" s="49" t="s">
        <v>142</v>
      </c>
      <c r="F5" s="49" t="s">
        <v>143</v>
      </c>
      <c r="G5" s="47" t="s">
        <v>147</v>
      </c>
      <c r="H5" s="40" t="s">
        <v>148</v>
      </c>
    </row>
    <row r="6" spans="1:8" ht="24" x14ac:dyDescent="0.55000000000000004">
      <c r="A6" s="62"/>
      <c r="B6" s="35" t="s">
        <v>136</v>
      </c>
      <c r="C6" s="35" t="s">
        <v>137</v>
      </c>
      <c r="D6" s="35" t="s">
        <v>144</v>
      </c>
      <c r="E6" s="35" t="s">
        <v>145</v>
      </c>
      <c r="F6" s="35" t="s">
        <v>146</v>
      </c>
      <c r="G6" s="46"/>
      <c r="H6" s="34"/>
    </row>
    <row r="7" spans="1:8" ht="24" x14ac:dyDescent="0.55000000000000004">
      <c r="A7" s="10" t="s">
        <v>63</v>
      </c>
      <c r="B7" s="15">
        <v>2772</v>
      </c>
      <c r="C7" s="15">
        <v>933</v>
      </c>
      <c r="D7" s="15">
        <v>294</v>
      </c>
      <c r="E7" s="19">
        <f>SUM(B7+C7)</f>
        <v>3705</v>
      </c>
      <c r="F7" s="19">
        <f>SUM(B7+D7)</f>
        <v>3066</v>
      </c>
      <c r="G7" s="18">
        <v>4040</v>
      </c>
      <c r="H7" s="18">
        <f>G7-E7</f>
        <v>335</v>
      </c>
    </row>
    <row r="8" spans="1:8" ht="24" x14ac:dyDescent="0.55000000000000004">
      <c r="A8" s="10" t="s">
        <v>64</v>
      </c>
      <c r="B8" s="15">
        <v>2815</v>
      </c>
      <c r="C8" s="15">
        <v>511</v>
      </c>
      <c r="D8" s="15">
        <v>183</v>
      </c>
      <c r="E8" s="19">
        <f t="shared" ref="E8:E19" si="0">SUM(B8+C8)</f>
        <v>3326</v>
      </c>
      <c r="F8" s="19">
        <f t="shared" ref="F8:F19" si="1">SUM(B8+D8)</f>
        <v>2998</v>
      </c>
      <c r="G8" s="18">
        <v>3263</v>
      </c>
      <c r="H8" s="18">
        <f t="shared" ref="H8:H19" si="2">G8-E8</f>
        <v>-63</v>
      </c>
    </row>
    <row r="9" spans="1:8" ht="24" x14ac:dyDescent="0.55000000000000004">
      <c r="A9" s="10" t="s">
        <v>65</v>
      </c>
      <c r="B9" s="15">
        <v>3210</v>
      </c>
      <c r="C9" s="15">
        <v>244</v>
      </c>
      <c r="D9" s="15">
        <v>177</v>
      </c>
      <c r="E9" s="19">
        <f t="shared" si="0"/>
        <v>3454</v>
      </c>
      <c r="F9" s="19">
        <f t="shared" si="1"/>
        <v>3387</v>
      </c>
      <c r="G9" s="18">
        <v>3733</v>
      </c>
      <c r="H9" s="18">
        <f t="shared" si="2"/>
        <v>279</v>
      </c>
    </row>
    <row r="10" spans="1:8" ht="24" x14ac:dyDescent="0.55000000000000004">
      <c r="A10" s="10" t="s">
        <v>66</v>
      </c>
      <c r="B10" s="15">
        <v>10387</v>
      </c>
      <c r="C10" s="15">
        <v>1292</v>
      </c>
      <c r="D10" s="15">
        <v>557</v>
      </c>
      <c r="E10" s="19">
        <f t="shared" si="0"/>
        <v>11679</v>
      </c>
      <c r="F10" s="19">
        <f t="shared" si="1"/>
        <v>10944</v>
      </c>
      <c r="G10" s="18">
        <v>12031</v>
      </c>
      <c r="H10" s="18">
        <f t="shared" si="2"/>
        <v>352</v>
      </c>
    </row>
    <row r="11" spans="1:8" ht="24" x14ac:dyDescent="0.55000000000000004">
      <c r="A11" s="10" t="s">
        <v>67</v>
      </c>
      <c r="B11" s="15">
        <v>5357</v>
      </c>
      <c r="C11" s="15">
        <v>1372</v>
      </c>
      <c r="D11" s="15">
        <v>800</v>
      </c>
      <c r="E11" s="19">
        <f t="shared" si="0"/>
        <v>6729</v>
      </c>
      <c r="F11" s="19">
        <f t="shared" si="1"/>
        <v>6157</v>
      </c>
      <c r="G11" s="18">
        <v>7039</v>
      </c>
      <c r="H11" s="18">
        <f t="shared" si="2"/>
        <v>310</v>
      </c>
    </row>
    <row r="12" spans="1:8" ht="24" x14ac:dyDescent="0.55000000000000004">
      <c r="A12" s="10" t="s">
        <v>68</v>
      </c>
      <c r="B12" s="15">
        <v>2996</v>
      </c>
      <c r="C12" s="15">
        <v>559</v>
      </c>
      <c r="D12" s="15">
        <v>400</v>
      </c>
      <c r="E12" s="19">
        <f t="shared" si="0"/>
        <v>3555</v>
      </c>
      <c r="F12" s="19">
        <f t="shared" si="1"/>
        <v>3396</v>
      </c>
      <c r="G12" s="18">
        <v>3781</v>
      </c>
      <c r="H12" s="18">
        <f t="shared" si="2"/>
        <v>226</v>
      </c>
    </row>
    <row r="13" spans="1:8" ht="24" x14ac:dyDescent="0.55000000000000004">
      <c r="A13" s="10" t="s">
        <v>69</v>
      </c>
      <c r="B13" s="15">
        <v>3745</v>
      </c>
      <c r="C13" s="15">
        <v>1279</v>
      </c>
      <c r="D13" s="15">
        <v>469</v>
      </c>
      <c r="E13" s="19">
        <f t="shared" si="0"/>
        <v>5024</v>
      </c>
      <c r="F13" s="19">
        <f t="shared" si="1"/>
        <v>4214</v>
      </c>
      <c r="G13" s="18">
        <v>5153</v>
      </c>
      <c r="H13" s="18">
        <f t="shared" si="2"/>
        <v>129</v>
      </c>
    </row>
    <row r="14" spans="1:8" ht="24" x14ac:dyDescent="0.55000000000000004">
      <c r="A14" s="10" t="s">
        <v>70</v>
      </c>
      <c r="B14" s="15">
        <v>4166</v>
      </c>
      <c r="C14" s="15">
        <v>973</v>
      </c>
      <c r="D14" s="15">
        <v>227</v>
      </c>
      <c r="E14" s="19">
        <f t="shared" si="0"/>
        <v>5139</v>
      </c>
      <c r="F14" s="19">
        <f t="shared" si="1"/>
        <v>4393</v>
      </c>
      <c r="G14" s="18">
        <v>5106</v>
      </c>
      <c r="H14" s="18">
        <f t="shared" si="2"/>
        <v>-33</v>
      </c>
    </row>
    <row r="15" spans="1:8" ht="24" x14ac:dyDescent="0.55000000000000004">
      <c r="A15" s="10" t="s">
        <v>71</v>
      </c>
      <c r="B15" s="15">
        <v>2822</v>
      </c>
      <c r="C15" s="15">
        <v>313</v>
      </c>
      <c r="D15" s="15">
        <v>512</v>
      </c>
      <c r="E15" s="19">
        <f t="shared" si="0"/>
        <v>3135</v>
      </c>
      <c r="F15" s="19">
        <f t="shared" si="1"/>
        <v>3334</v>
      </c>
      <c r="G15" s="18">
        <v>3460</v>
      </c>
      <c r="H15" s="18">
        <f t="shared" si="2"/>
        <v>325</v>
      </c>
    </row>
    <row r="16" spans="1:8" ht="24" x14ac:dyDescent="0.55000000000000004">
      <c r="A16" s="10" t="s">
        <v>72</v>
      </c>
      <c r="B16" s="15">
        <v>1827</v>
      </c>
      <c r="C16" s="15">
        <v>424</v>
      </c>
      <c r="D16" s="15">
        <v>85</v>
      </c>
      <c r="E16" s="19">
        <f t="shared" si="0"/>
        <v>2251</v>
      </c>
      <c r="F16" s="19">
        <f t="shared" si="1"/>
        <v>1912</v>
      </c>
      <c r="G16" s="18">
        <v>2213</v>
      </c>
      <c r="H16" s="18">
        <f t="shared" si="2"/>
        <v>-38</v>
      </c>
    </row>
    <row r="17" spans="1:8" ht="24" x14ac:dyDescent="0.55000000000000004">
      <c r="A17" s="10" t="s">
        <v>73</v>
      </c>
      <c r="B17" s="15">
        <v>3764</v>
      </c>
      <c r="C17" s="15">
        <v>788</v>
      </c>
      <c r="D17" s="15">
        <v>628</v>
      </c>
      <c r="E17" s="19">
        <f t="shared" si="0"/>
        <v>4552</v>
      </c>
      <c r="F17" s="19">
        <f t="shared" si="1"/>
        <v>4392</v>
      </c>
      <c r="G17" s="18">
        <v>4713</v>
      </c>
      <c r="H17" s="18">
        <f t="shared" si="2"/>
        <v>161</v>
      </c>
    </row>
    <row r="18" spans="1:8" ht="24" x14ac:dyDescent="0.55000000000000004">
      <c r="A18" s="10" t="s">
        <v>74</v>
      </c>
      <c r="B18" s="15">
        <v>1326</v>
      </c>
      <c r="C18" s="15">
        <v>253</v>
      </c>
      <c r="D18" s="15">
        <v>132</v>
      </c>
      <c r="E18" s="19">
        <f t="shared" si="0"/>
        <v>1579</v>
      </c>
      <c r="F18" s="19">
        <f t="shared" si="1"/>
        <v>1458</v>
      </c>
      <c r="G18" s="18">
        <v>1833</v>
      </c>
      <c r="H18" s="18">
        <f t="shared" si="2"/>
        <v>254</v>
      </c>
    </row>
    <row r="19" spans="1:8" ht="24" x14ac:dyDescent="0.55000000000000004">
      <c r="A19" s="11" t="s">
        <v>41</v>
      </c>
      <c r="B19" s="15">
        <v>3913</v>
      </c>
      <c r="C19" s="15">
        <v>681</v>
      </c>
      <c r="D19" s="15">
        <v>59</v>
      </c>
      <c r="E19" s="19">
        <f t="shared" si="0"/>
        <v>4594</v>
      </c>
      <c r="F19" s="19">
        <f t="shared" si="1"/>
        <v>3972</v>
      </c>
      <c r="G19" s="18">
        <v>4862</v>
      </c>
      <c r="H19" s="18">
        <f t="shared" si="2"/>
        <v>268</v>
      </c>
    </row>
    <row r="20" spans="1:8" ht="24" x14ac:dyDescent="0.55000000000000004">
      <c r="A20" s="1" t="s">
        <v>0</v>
      </c>
      <c r="B20" s="9">
        <f t="shared" ref="B20:G20" si="3">SUM(B7:B19)</f>
        <v>49100</v>
      </c>
      <c r="C20" s="9">
        <f t="shared" si="3"/>
        <v>9622</v>
      </c>
      <c r="D20" s="9">
        <f t="shared" si="3"/>
        <v>4523</v>
      </c>
      <c r="E20" s="9">
        <f t="shared" si="3"/>
        <v>58722</v>
      </c>
      <c r="F20" s="9">
        <f t="shared" si="3"/>
        <v>53623</v>
      </c>
      <c r="G20" s="9">
        <f t="shared" si="3"/>
        <v>61227</v>
      </c>
      <c r="H20" s="9">
        <f>G20-E20</f>
        <v>2505</v>
      </c>
    </row>
    <row r="22" spans="1:8" ht="21.75" x14ac:dyDescent="0.5">
      <c r="A22" s="12" t="s">
        <v>150</v>
      </c>
      <c r="B22" s="12"/>
      <c r="C22" s="12"/>
      <c r="D22" s="12"/>
      <c r="E22" s="12"/>
      <c r="F22" s="12"/>
      <c r="G22" s="12"/>
      <c r="H22" s="12"/>
    </row>
    <row r="23" spans="1:8" ht="21.75" x14ac:dyDescent="0.5">
      <c r="A23" s="12" t="s">
        <v>151</v>
      </c>
      <c r="B23" s="12"/>
      <c r="C23" s="12"/>
      <c r="D23" s="12"/>
      <c r="E23" s="12"/>
      <c r="F23" s="12"/>
      <c r="G23" s="12"/>
      <c r="H23" s="12"/>
    </row>
  </sheetData>
  <mergeCells count="3">
    <mergeCell ref="B4:F4"/>
    <mergeCell ref="A2:H2"/>
    <mergeCell ref="A4:A6"/>
  </mergeCells>
  <pageMargins left="0.59055118110236215" right="0.19685039370078741" top="0.19685039370078741" bottom="0.19685039370078741" header="0" footer="0"/>
  <pageSetup paperSize="9" scale="11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H14"/>
  <sheetViews>
    <sheetView showGridLines="0" zoomScaleNormal="100" workbookViewId="0">
      <selection activeCell="A2" sqref="A2:H2"/>
    </sheetView>
  </sheetViews>
  <sheetFormatPr defaultRowHeight="12.75" x14ac:dyDescent="0.2"/>
  <cols>
    <col min="1" max="1" width="20.7109375" customWidth="1"/>
    <col min="2" max="6" width="12.7109375" customWidth="1"/>
    <col min="7" max="7" width="22.28515625" bestFit="1" customWidth="1"/>
    <col min="8" max="8" width="17.85546875" bestFit="1" customWidth="1"/>
  </cols>
  <sheetData>
    <row r="1" spans="1:8" ht="9.9499999999999993" customHeight="1" x14ac:dyDescent="0.2"/>
    <row r="2" spans="1:8" ht="27.75" x14ac:dyDescent="0.2">
      <c r="A2" s="63" t="s">
        <v>157</v>
      </c>
      <c r="B2" s="63"/>
      <c r="C2" s="63"/>
      <c r="D2" s="63"/>
      <c r="E2" s="63"/>
      <c r="F2" s="63"/>
      <c r="G2" s="63"/>
      <c r="H2" s="63"/>
    </row>
    <row r="3" spans="1:8" ht="9.9499999999999993" customHeight="1" x14ac:dyDescent="0.2">
      <c r="A3" s="5"/>
      <c r="B3" s="5"/>
      <c r="C3" s="5"/>
      <c r="D3" s="5"/>
      <c r="E3" s="2"/>
      <c r="F3" s="2"/>
      <c r="G3" s="2"/>
      <c r="H3" s="2"/>
    </row>
    <row r="4" spans="1:8" ht="24" x14ac:dyDescent="0.55000000000000004">
      <c r="A4" s="60" t="s">
        <v>14</v>
      </c>
      <c r="B4" s="64" t="s">
        <v>16</v>
      </c>
      <c r="C4" s="65"/>
      <c r="D4" s="65"/>
      <c r="E4" s="65"/>
      <c r="F4" s="66"/>
      <c r="G4" s="37" t="s">
        <v>15</v>
      </c>
      <c r="H4" s="33" t="s">
        <v>134</v>
      </c>
    </row>
    <row r="5" spans="1:8" ht="24" x14ac:dyDescent="0.55000000000000004">
      <c r="A5" s="61"/>
      <c r="B5" s="48" t="s">
        <v>139</v>
      </c>
      <c r="C5" s="48" t="s">
        <v>140</v>
      </c>
      <c r="D5" s="48" t="s">
        <v>141</v>
      </c>
      <c r="E5" s="49" t="s">
        <v>142</v>
      </c>
      <c r="F5" s="49" t="s">
        <v>143</v>
      </c>
      <c r="G5" s="47" t="s">
        <v>147</v>
      </c>
      <c r="H5" s="40" t="s">
        <v>148</v>
      </c>
    </row>
    <row r="6" spans="1:8" ht="24" x14ac:dyDescent="0.55000000000000004">
      <c r="A6" s="62"/>
      <c r="B6" s="35" t="s">
        <v>136</v>
      </c>
      <c r="C6" s="35" t="s">
        <v>137</v>
      </c>
      <c r="D6" s="35" t="s">
        <v>144</v>
      </c>
      <c r="E6" s="35" t="s">
        <v>145</v>
      </c>
      <c r="F6" s="35" t="s">
        <v>146</v>
      </c>
      <c r="G6" s="46"/>
      <c r="H6" s="34"/>
    </row>
    <row r="7" spans="1:8" ht="24" x14ac:dyDescent="0.55000000000000004">
      <c r="A7" s="13" t="s">
        <v>75</v>
      </c>
      <c r="B7" s="15">
        <v>2826</v>
      </c>
      <c r="C7" s="15">
        <v>291</v>
      </c>
      <c r="D7" s="15">
        <v>203</v>
      </c>
      <c r="E7" s="19">
        <f>SUM(B7+C7)</f>
        <v>3117</v>
      </c>
      <c r="F7" s="19">
        <f>SUM(B7+D7)</f>
        <v>3029</v>
      </c>
      <c r="G7" s="18">
        <v>3806</v>
      </c>
      <c r="H7" s="18">
        <f>G7-E7</f>
        <v>689</v>
      </c>
    </row>
    <row r="8" spans="1:8" ht="24" x14ac:dyDescent="0.55000000000000004">
      <c r="A8" s="13" t="s">
        <v>76</v>
      </c>
      <c r="B8" s="15">
        <v>7111</v>
      </c>
      <c r="C8" s="15">
        <v>1354</v>
      </c>
      <c r="D8" s="15">
        <v>299</v>
      </c>
      <c r="E8" s="19">
        <f t="shared" ref="E8:E10" si="0">SUM(B8+C8)</f>
        <v>8465</v>
      </c>
      <c r="F8" s="19">
        <f t="shared" ref="F8:F10" si="1">SUM(B8+D8)</f>
        <v>7410</v>
      </c>
      <c r="G8" s="18">
        <v>8858</v>
      </c>
      <c r="H8" s="18">
        <f t="shared" ref="H8:H10" si="2">G8-E8</f>
        <v>393</v>
      </c>
    </row>
    <row r="9" spans="1:8" ht="24" x14ac:dyDescent="0.55000000000000004">
      <c r="A9" s="13" t="s">
        <v>77</v>
      </c>
      <c r="B9" s="15">
        <v>3135</v>
      </c>
      <c r="C9" s="15">
        <v>606</v>
      </c>
      <c r="D9" s="15">
        <v>198</v>
      </c>
      <c r="E9" s="19">
        <f t="shared" si="0"/>
        <v>3741</v>
      </c>
      <c r="F9" s="19">
        <f t="shared" si="1"/>
        <v>3333</v>
      </c>
      <c r="G9" s="18">
        <v>4394</v>
      </c>
      <c r="H9" s="18">
        <f t="shared" si="2"/>
        <v>653</v>
      </c>
    </row>
    <row r="10" spans="1:8" ht="24" x14ac:dyDescent="0.55000000000000004">
      <c r="A10" s="14" t="s">
        <v>78</v>
      </c>
      <c r="B10" s="15">
        <v>6432</v>
      </c>
      <c r="C10" s="15">
        <v>1032</v>
      </c>
      <c r="D10" s="15">
        <v>315</v>
      </c>
      <c r="E10" s="19">
        <f t="shared" si="0"/>
        <v>7464</v>
      </c>
      <c r="F10" s="19">
        <f t="shared" si="1"/>
        <v>6747</v>
      </c>
      <c r="G10" s="18">
        <v>8064</v>
      </c>
      <c r="H10" s="18">
        <f t="shared" si="2"/>
        <v>600</v>
      </c>
    </row>
    <row r="11" spans="1:8" ht="24" x14ac:dyDescent="0.55000000000000004">
      <c r="A11" s="1" t="s">
        <v>0</v>
      </c>
      <c r="B11" s="9">
        <f t="shared" ref="B11:G11" si="3">SUM(B7:B10)</f>
        <v>19504</v>
      </c>
      <c r="C11" s="9">
        <f t="shared" si="3"/>
        <v>3283</v>
      </c>
      <c r="D11" s="9">
        <f t="shared" si="3"/>
        <v>1015</v>
      </c>
      <c r="E11" s="9">
        <f t="shared" si="3"/>
        <v>22787</v>
      </c>
      <c r="F11" s="9">
        <f t="shared" si="3"/>
        <v>20519</v>
      </c>
      <c r="G11" s="9">
        <f t="shared" si="3"/>
        <v>25122</v>
      </c>
      <c r="H11" s="9">
        <f>G11-E11</f>
        <v>2335</v>
      </c>
    </row>
    <row r="13" spans="1:8" ht="21.75" x14ac:dyDescent="0.5">
      <c r="A13" s="12" t="s">
        <v>150</v>
      </c>
      <c r="B13" s="12"/>
      <c r="C13" s="12"/>
      <c r="D13" s="12"/>
      <c r="E13" s="12"/>
      <c r="F13" s="12"/>
      <c r="G13" s="12"/>
      <c r="H13" s="12"/>
    </row>
    <row r="14" spans="1:8" ht="21.75" x14ac:dyDescent="0.5">
      <c r="A14" s="12" t="s">
        <v>151</v>
      </c>
      <c r="B14" s="12"/>
      <c r="C14" s="12"/>
      <c r="D14" s="12"/>
      <c r="E14" s="12"/>
      <c r="F14" s="12"/>
      <c r="G14" s="12"/>
      <c r="H14" s="12"/>
    </row>
  </sheetData>
  <mergeCells count="3">
    <mergeCell ref="B4:F4"/>
    <mergeCell ref="A2:H2"/>
    <mergeCell ref="A4:A6"/>
  </mergeCells>
  <pageMargins left="0.59055118110236215" right="0.19685039370078741" top="0.19685039370078741" bottom="0.19685039370078741" header="0" footer="0"/>
  <pageSetup paperSize="9" scale="11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H21"/>
  <sheetViews>
    <sheetView showGridLines="0" zoomScaleNormal="100" workbookViewId="0">
      <selection activeCell="A2" sqref="A2:H2"/>
    </sheetView>
  </sheetViews>
  <sheetFormatPr defaultRowHeight="12.75" x14ac:dyDescent="0.2"/>
  <cols>
    <col min="1" max="1" width="20.7109375" customWidth="1"/>
    <col min="2" max="6" width="12.7109375" customWidth="1"/>
    <col min="7" max="7" width="22.28515625" bestFit="1" customWidth="1"/>
    <col min="8" max="8" width="17.85546875" bestFit="1" customWidth="1"/>
  </cols>
  <sheetData>
    <row r="1" spans="1:8" ht="9.9499999999999993" customHeight="1" x14ac:dyDescent="0.2"/>
    <row r="2" spans="1:8" ht="27.75" x14ac:dyDescent="0.2">
      <c r="A2" s="63" t="s">
        <v>158</v>
      </c>
      <c r="B2" s="63"/>
      <c r="C2" s="63"/>
      <c r="D2" s="63"/>
      <c r="E2" s="63"/>
      <c r="F2" s="63"/>
      <c r="G2" s="63"/>
      <c r="H2" s="63"/>
    </row>
    <row r="3" spans="1:8" ht="9.9499999999999993" customHeight="1" x14ac:dyDescent="0.2">
      <c r="A3" s="5"/>
      <c r="B3" s="5"/>
      <c r="C3" s="5"/>
      <c r="D3" s="5"/>
      <c r="E3" s="2"/>
      <c r="F3" s="2"/>
      <c r="G3" s="2"/>
      <c r="H3" s="2"/>
    </row>
    <row r="4" spans="1:8" ht="24" x14ac:dyDescent="0.55000000000000004">
      <c r="A4" s="60" t="s">
        <v>14</v>
      </c>
      <c r="B4" s="64" t="s">
        <v>16</v>
      </c>
      <c r="C4" s="65"/>
      <c r="D4" s="65"/>
      <c r="E4" s="65"/>
      <c r="F4" s="66"/>
      <c r="G4" s="37" t="s">
        <v>15</v>
      </c>
      <c r="H4" s="33" t="s">
        <v>134</v>
      </c>
    </row>
    <row r="5" spans="1:8" ht="24" x14ac:dyDescent="0.55000000000000004">
      <c r="A5" s="61"/>
      <c r="B5" s="48" t="s">
        <v>139</v>
      </c>
      <c r="C5" s="48" t="s">
        <v>140</v>
      </c>
      <c r="D5" s="48" t="s">
        <v>141</v>
      </c>
      <c r="E5" s="49" t="s">
        <v>142</v>
      </c>
      <c r="F5" s="49" t="s">
        <v>143</v>
      </c>
      <c r="G5" s="47" t="s">
        <v>147</v>
      </c>
      <c r="H5" s="40" t="s">
        <v>148</v>
      </c>
    </row>
    <row r="6" spans="1:8" ht="24" x14ac:dyDescent="0.55000000000000004">
      <c r="A6" s="62"/>
      <c r="B6" s="35" t="s">
        <v>136</v>
      </c>
      <c r="C6" s="35" t="s">
        <v>137</v>
      </c>
      <c r="D6" s="35" t="s">
        <v>144</v>
      </c>
      <c r="E6" s="35" t="s">
        <v>145</v>
      </c>
      <c r="F6" s="35" t="s">
        <v>146</v>
      </c>
      <c r="G6" s="46"/>
      <c r="H6" s="34"/>
    </row>
    <row r="7" spans="1:8" ht="24" x14ac:dyDescent="0.55000000000000004">
      <c r="A7" s="10" t="s">
        <v>79</v>
      </c>
      <c r="B7" s="20">
        <v>6109</v>
      </c>
      <c r="C7" s="20">
        <v>579</v>
      </c>
      <c r="D7" s="20">
        <v>175</v>
      </c>
      <c r="E7" s="19">
        <f>SUM(B7+C7)</f>
        <v>6688</v>
      </c>
      <c r="F7" s="19">
        <f>SUM(B7+D7)</f>
        <v>6284</v>
      </c>
      <c r="G7" s="18">
        <v>6740</v>
      </c>
      <c r="H7" s="18">
        <f>G7-E7</f>
        <v>52</v>
      </c>
    </row>
    <row r="8" spans="1:8" ht="24" x14ac:dyDescent="0.55000000000000004">
      <c r="A8" s="10" t="s">
        <v>80</v>
      </c>
      <c r="B8" s="20">
        <v>7314</v>
      </c>
      <c r="C8" s="20">
        <v>1315</v>
      </c>
      <c r="D8" s="20">
        <v>555</v>
      </c>
      <c r="E8" s="19">
        <f t="shared" ref="E8:E17" si="0">SUM(B8+C8)</f>
        <v>8629</v>
      </c>
      <c r="F8" s="19">
        <f t="shared" ref="F8:F17" si="1">SUM(B8+D8)</f>
        <v>7869</v>
      </c>
      <c r="G8" s="18">
        <v>8765</v>
      </c>
      <c r="H8" s="18">
        <f t="shared" ref="H8:H17" si="2">G8-E8</f>
        <v>136</v>
      </c>
    </row>
    <row r="9" spans="1:8" ht="24" x14ac:dyDescent="0.55000000000000004">
      <c r="A9" s="10" t="s">
        <v>81</v>
      </c>
      <c r="B9" s="20">
        <v>3688</v>
      </c>
      <c r="C9" s="20">
        <v>175</v>
      </c>
      <c r="D9" s="20">
        <v>34</v>
      </c>
      <c r="E9" s="19">
        <f t="shared" si="0"/>
        <v>3863</v>
      </c>
      <c r="F9" s="19">
        <f t="shared" si="1"/>
        <v>3722</v>
      </c>
      <c r="G9" s="18">
        <v>3758</v>
      </c>
      <c r="H9" s="18">
        <f t="shared" si="2"/>
        <v>-105</v>
      </c>
    </row>
    <row r="10" spans="1:8" ht="24" x14ac:dyDescent="0.55000000000000004">
      <c r="A10" s="10" t="s">
        <v>82</v>
      </c>
      <c r="B10" s="20">
        <v>2847</v>
      </c>
      <c r="C10" s="20">
        <v>395</v>
      </c>
      <c r="D10" s="20">
        <v>71</v>
      </c>
      <c r="E10" s="19">
        <f t="shared" si="0"/>
        <v>3242</v>
      </c>
      <c r="F10" s="19">
        <f t="shared" si="1"/>
        <v>2918</v>
      </c>
      <c r="G10" s="18">
        <v>3288</v>
      </c>
      <c r="H10" s="18">
        <f t="shared" si="2"/>
        <v>46</v>
      </c>
    </row>
    <row r="11" spans="1:8" ht="24" x14ac:dyDescent="0.55000000000000004">
      <c r="A11" s="10" t="s">
        <v>83</v>
      </c>
      <c r="B11" s="20">
        <v>7087</v>
      </c>
      <c r="C11" s="20">
        <v>1645</v>
      </c>
      <c r="D11" s="20">
        <v>139</v>
      </c>
      <c r="E11" s="19">
        <f t="shared" si="0"/>
        <v>8732</v>
      </c>
      <c r="F11" s="19">
        <f t="shared" si="1"/>
        <v>7226</v>
      </c>
      <c r="G11" s="18">
        <v>8607</v>
      </c>
      <c r="H11" s="18">
        <f t="shared" si="2"/>
        <v>-125</v>
      </c>
    </row>
    <row r="12" spans="1:8" ht="24" x14ac:dyDescent="0.55000000000000004">
      <c r="A12" s="10" t="s">
        <v>84</v>
      </c>
      <c r="B12" s="20">
        <v>4468</v>
      </c>
      <c r="C12" s="20">
        <v>1508</v>
      </c>
      <c r="D12" s="20">
        <v>354</v>
      </c>
      <c r="E12" s="19">
        <f t="shared" si="0"/>
        <v>5976</v>
      </c>
      <c r="F12" s="19">
        <f t="shared" si="1"/>
        <v>4822</v>
      </c>
      <c r="G12" s="18">
        <v>5625</v>
      </c>
      <c r="H12" s="18">
        <f t="shared" si="2"/>
        <v>-351</v>
      </c>
    </row>
    <row r="13" spans="1:8" ht="24" x14ac:dyDescent="0.55000000000000004">
      <c r="A13" s="10" t="s">
        <v>85</v>
      </c>
      <c r="B13" s="20">
        <v>4262</v>
      </c>
      <c r="C13" s="20">
        <v>1229</v>
      </c>
      <c r="D13" s="20">
        <v>356</v>
      </c>
      <c r="E13" s="19">
        <f t="shared" si="0"/>
        <v>5491</v>
      </c>
      <c r="F13" s="19">
        <f t="shared" si="1"/>
        <v>4618</v>
      </c>
      <c r="G13" s="18">
        <v>5665</v>
      </c>
      <c r="H13" s="18">
        <f t="shared" si="2"/>
        <v>174</v>
      </c>
    </row>
    <row r="14" spans="1:8" ht="24" x14ac:dyDescent="0.55000000000000004">
      <c r="A14" s="10" t="s">
        <v>86</v>
      </c>
      <c r="B14" s="20">
        <v>6435</v>
      </c>
      <c r="C14" s="20">
        <v>1186</v>
      </c>
      <c r="D14" s="20">
        <v>310</v>
      </c>
      <c r="E14" s="19">
        <f t="shared" si="0"/>
        <v>7621</v>
      </c>
      <c r="F14" s="19">
        <f t="shared" si="1"/>
        <v>6745</v>
      </c>
      <c r="G14" s="18">
        <v>7616</v>
      </c>
      <c r="H14" s="18">
        <f t="shared" si="2"/>
        <v>-5</v>
      </c>
    </row>
    <row r="15" spans="1:8" ht="24" x14ac:dyDescent="0.55000000000000004">
      <c r="A15" s="10" t="s">
        <v>87</v>
      </c>
      <c r="B15" s="20">
        <v>4277</v>
      </c>
      <c r="C15" s="20">
        <v>757</v>
      </c>
      <c r="D15" s="20">
        <v>257</v>
      </c>
      <c r="E15" s="19">
        <f t="shared" si="0"/>
        <v>5034</v>
      </c>
      <c r="F15" s="19">
        <f t="shared" si="1"/>
        <v>4534</v>
      </c>
      <c r="G15" s="18">
        <v>5013</v>
      </c>
      <c r="H15" s="18">
        <f t="shared" si="2"/>
        <v>-21</v>
      </c>
    </row>
    <row r="16" spans="1:8" ht="24" x14ac:dyDescent="0.55000000000000004">
      <c r="A16" s="10" t="s">
        <v>88</v>
      </c>
      <c r="B16" s="20">
        <v>1629</v>
      </c>
      <c r="C16" s="20">
        <v>295</v>
      </c>
      <c r="D16" s="20">
        <v>144</v>
      </c>
      <c r="E16" s="19">
        <f t="shared" si="0"/>
        <v>1924</v>
      </c>
      <c r="F16" s="19">
        <f t="shared" si="1"/>
        <v>1773</v>
      </c>
      <c r="G16" s="18">
        <v>1853</v>
      </c>
      <c r="H16" s="18">
        <f t="shared" si="2"/>
        <v>-71</v>
      </c>
    </row>
    <row r="17" spans="1:8" ht="24" x14ac:dyDescent="0.55000000000000004">
      <c r="A17" s="11" t="s">
        <v>89</v>
      </c>
      <c r="B17" s="20">
        <v>12821</v>
      </c>
      <c r="C17" s="20">
        <v>1678</v>
      </c>
      <c r="D17" s="20">
        <v>522</v>
      </c>
      <c r="E17" s="19">
        <f t="shared" si="0"/>
        <v>14499</v>
      </c>
      <c r="F17" s="19">
        <f t="shared" si="1"/>
        <v>13343</v>
      </c>
      <c r="G17" s="18">
        <v>14509</v>
      </c>
      <c r="H17" s="18">
        <f t="shared" si="2"/>
        <v>10</v>
      </c>
    </row>
    <row r="18" spans="1:8" ht="24" x14ac:dyDescent="0.55000000000000004">
      <c r="A18" s="1" t="s">
        <v>0</v>
      </c>
      <c r="B18" s="9">
        <f t="shared" ref="B18:G18" si="3">SUM(B7:B17)</f>
        <v>60937</v>
      </c>
      <c r="C18" s="9">
        <f t="shared" si="3"/>
        <v>10762</v>
      </c>
      <c r="D18" s="9">
        <f t="shared" si="3"/>
        <v>2917</v>
      </c>
      <c r="E18" s="9">
        <f t="shared" si="3"/>
        <v>71699</v>
      </c>
      <c r="F18" s="9">
        <f t="shared" si="3"/>
        <v>63854</v>
      </c>
      <c r="G18" s="9">
        <f t="shared" si="3"/>
        <v>71439</v>
      </c>
      <c r="H18" s="9">
        <f>G18-E18</f>
        <v>-260</v>
      </c>
    </row>
    <row r="20" spans="1:8" ht="21.75" x14ac:dyDescent="0.5">
      <c r="A20" s="12" t="s">
        <v>150</v>
      </c>
      <c r="B20" s="12"/>
      <c r="C20" s="12"/>
      <c r="D20" s="12"/>
      <c r="E20" s="12"/>
      <c r="F20" s="12"/>
      <c r="G20" s="12"/>
      <c r="H20" s="12"/>
    </row>
    <row r="21" spans="1:8" ht="21.75" x14ac:dyDescent="0.5">
      <c r="A21" s="12" t="s">
        <v>151</v>
      </c>
      <c r="B21" s="12"/>
      <c r="C21" s="12"/>
      <c r="D21" s="12"/>
      <c r="E21" s="12"/>
      <c r="F21" s="12"/>
      <c r="G21" s="12"/>
      <c r="H21" s="12"/>
    </row>
  </sheetData>
  <mergeCells count="3">
    <mergeCell ref="B4:F4"/>
    <mergeCell ref="A2:H2"/>
    <mergeCell ref="A4:A6"/>
  </mergeCells>
  <pageMargins left="0.59055118110236215" right="0.19685039370078741" top="0.19685039370078741" bottom="0.19685039370078741" header="0" footer="0"/>
  <pageSetup paperSize="9" scale="11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1:H14"/>
  <sheetViews>
    <sheetView showGridLines="0" zoomScaleNormal="100" workbookViewId="0">
      <selection activeCell="A2" sqref="A2:H2"/>
    </sheetView>
  </sheetViews>
  <sheetFormatPr defaultRowHeight="12.75" x14ac:dyDescent="0.2"/>
  <cols>
    <col min="1" max="1" width="20.7109375" customWidth="1"/>
    <col min="2" max="6" width="12.7109375" customWidth="1"/>
    <col min="7" max="7" width="22.28515625" bestFit="1" customWidth="1"/>
    <col min="8" max="8" width="17.85546875" bestFit="1" customWidth="1"/>
  </cols>
  <sheetData>
    <row r="1" spans="1:8" ht="9.9499999999999993" customHeight="1" x14ac:dyDescent="0.2"/>
    <row r="2" spans="1:8" ht="27.75" x14ac:dyDescent="0.2">
      <c r="A2" s="63" t="s">
        <v>159</v>
      </c>
      <c r="B2" s="63"/>
      <c r="C2" s="63"/>
      <c r="D2" s="63"/>
      <c r="E2" s="63"/>
      <c r="F2" s="63"/>
      <c r="G2" s="63"/>
      <c r="H2" s="63"/>
    </row>
    <row r="3" spans="1:8" ht="9.9499999999999993" customHeight="1" x14ac:dyDescent="0.2">
      <c r="A3" s="5"/>
      <c r="B3" s="5"/>
      <c r="C3" s="5"/>
      <c r="D3" s="5"/>
      <c r="E3" s="2"/>
      <c r="F3" s="2"/>
      <c r="G3" s="2"/>
      <c r="H3" s="2"/>
    </row>
    <row r="4" spans="1:8" ht="24" x14ac:dyDescent="0.55000000000000004">
      <c r="A4" s="60" t="s">
        <v>14</v>
      </c>
      <c r="B4" s="64" t="s">
        <v>16</v>
      </c>
      <c r="C4" s="65"/>
      <c r="D4" s="65"/>
      <c r="E4" s="65"/>
      <c r="F4" s="66"/>
      <c r="G4" s="37" t="s">
        <v>15</v>
      </c>
      <c r="H4" s="33" t="s">
        <v>134</v>
      </c>
    </row>
    <row r="5" spans="1:8" ht="24" x14ac:dyDescent="0.55000000000000004">
      <c r="A5" s="61"/>
      <c r="B5" s="48" t="s">
        <v>139</v>
      </c>
      <c r="C5" s="48" t="s">
        <v>140</v>
      </c>
      <c r="D5" s="48" t="s">
        <v>141</v>
      </c>
      <c r="E5" s="49" t="s">
        <v>142</v>
      </c>
      <c r="F5" s="49" t="s">
        <v>143</v>
      </c>
      <c r="G5" s="47" t="s">
        <v>147</v>
      </c>
      <c r="H5" s="40" t="s">
        <v>148</v>
      </c>
    </row>
    <row r="6" spans="1:8" ht="24" x14ac:dyDescent="0.55000000000000004">
      <c r="A6" s="62"/>
      <c r="B6" s="35" t="s">
        <v>136</v>
      </c>
      <c r="C6" s="35" t="s">
        <v>137</v>
      </c>
      <c r="D6" s="35" t="s">
        <v>144</v>
      </c>
      <c r="E6" s="35" t="s">
        <v>145</v>
      </c>
      <c r="F6" s="35" t="s">
        <v>146</v>
      </c>
      <c r="G6" s="46"/>
      <c r="H6" s="34"/>
    </row>
    <row r="7" spans="1:8" ht="24" x14ac:dyDescent="0.55000000000000004">
      <c r="A7" s="13" t="s">
        <v>90</v>
      </c>
      <c r="B7" s="20">
        <v>3678</v>
      </c>
      <c r="C7" s="20">
        <v>1103</v>
      </c>
      <c r="D7" s="20">
        <v>298</v>
      </c>
      <c r="E7" s="19">
        <f>SUM(B7+C7)</f>
        <v>4781</v>
      </c>
      <c r="F7" s="19">
        <f>SUM(B7+D7)</f>
        <v>3976</v>
      </c>
      <c r="G7" s="18">
        <v>4833</v>
      </c>
      <c r="H7" s="18">
        <f>G7-E7</f>
        <v>52</v>
      </c>
    </row>
    <row r="8" spans="1:8" ht="24" x14ac:dyDescent="0.55000000000000004">
      <c r="A8" s="13" t="s">
        <v>91</v>
      </c>
      <c r="B8" s="20">
        <v>1594</v>
      </c>
      <c r="C8" s="20">
        <v>426</v>
      </c>
      <c r="D8" s="20">
        <v>164</v>
      </c>
      <c r="E8" s="19">
        <f t="shared" ref="E8:E10" si="0">SUM(B8+C8)</f>
        <v>2020</v>
      </c>
      <c r="F8" s="19">
        <f t="shared" ref="F8:F10" si="1">SUM(B8+D8)</f>
        <v>1758</v>
      </c>
      <c r="G8" s="18">
        <v>2074</v>
      </c>
      <c r="H8" s="18">
        <f t="shared" ref="H8:H10" si="2">G8-E8</f>
        <v>54</v>
      </c>
    </row>
    <row r="9" spans="1:8" ht="24" x14ac:dyDescent="0.55000000000000004">
      <c r="A9" s="13" t="s">
        <v>92</v>
      </c>
      <c r="B9" s="20">
        <v>2090</v>
      </c>
      <c r="C9" s="20">
        <v>509</v>
      </c>
      <c r="D9" s="20">
        <v>169</v>
      </c>
      <c r="E9" s="19">
        <f t="shared" si="0"/>
        <v>2599</v>
      </c>
      <c r="F9" s="19">
        <f t="shared" si="1"/>
        <v>2259</v>
      </c>
      <c r="G9" s="18">
        <v>2706</v>
      </c>
      <c r="H9" s="18">
        <f t="shared" si="2"/>
        <v>107</v>
      </c>
    </row>
    <row r="10" spans="1:8" ht="24" x14ac:dyDescent="0.55000000000000004">
      <c r="A10" s="14" t="s">
        <v>93</v>
      </c>
      <c r="B10" s="20">
        <v>2629</v>
      </c>
      <c r="C10" s="20">
        <v>628</v>
      </c>
      <c r="D10" s="20">
        <v>267</v>
      </c>
      <c r="E10" s="19">
        <f t="shared" si="0"/>
        <v>3257</v>
      </c>
      <c r="F10" s="19">
        <f t="shared" si="1"/>
        <v>2896</v>
      </c>
      <c r="G10" s="18">
        <v>3383</v>
      </c>
      <c r="H10" s="18">
        <f t="shared" si="2"/>
        <v>126</v>
      </c>
    </row>
    <row r="11" spans="1:8" ht="24" x14ac:dyDescent="0.55000000000000004">
      <c r="A11" s="1" t="s">
        <v>0</v>
      </c>
      <c r="B11" s="9">
        <f t="shared" ref="B11:G11" si="3">SUM(B7:B10)</f>
        <v>9991</v>
      </c>
      <c r="C11" s="9">
        <f t="shared" si="3"/>
        <v>2666</v>
      </c>
      <c r="D11" s="9">
        <f t="shared" si="3"/>
        <v>898</v>
      </c>
      <c r="E11" s="9">
        <f t="shared" si="3"/>
        <v>12657</v>
      </c>
      <c r="F11" s="9">
        <f t="shared" si="3"/>
        <v>10889</v>
      </c>
      <c r="G11" s="9">
        <f t="shared" si="3"/>
        <v>12996</v>
      </c>
      <c r="H11" s="9">
        <f>G11-E11</f>
        <v>339</v>
      </c>
    </row>
    <row r="13" spans="1:8" ht="21.75" x14ac:dyDescent="0.5">
      <c r="A13" s="12" t="s">
        <v>150</v>
      </c>
      <c r="B13" s="12"/>
      <c r="C13" s="12"/>
      <c r="D13" s="12"/>
      <c r="E13" s="12"/>
      <c r="F13" s="12"/>
      <c r="G13" s="12"/>
      <c r="H13" s="12"/>
    </row>
    <row r="14" spans="1:8" ht="21.75" x14ac:dyDescent="0.5">
      <c r="A14" s="12" t="s">
        <v>151</v>
      </c>
      <c r="B14" s="12"/>
      <c r="C14" s="12"/>
      <c r="D14" s="12"/>
      <c r="E14" s="12"/>
      <c r="F14" s="12"/>
      <c r="G14" s="12"/>
      <c r="H14" s="12"/>
    </row>
  </sheetData>
  <mergeCells count="3">
    <mergeCell ref="B4:F4"/>
    <mergeCell ref="A2:H2"/>
    <mergeCell ref="A4:A6"/>
  </mergeCells>
  <pageMargins left="0.59055118110236215" right="0.19685039370078741" top="0.19685039370078741" bottom="0.19685039370078741" header="0" footer="0"/>
  <pageSetup paperSize="9" scale="1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13</vt:i4>
      </vt:variant>
    </vt:vector>
  </HeadingPairs>
  <TitlesOfParts>
    <vt:vector size="13" baseType="lpstr">
      <vt:lpstr>จังหวัดปัตตานี</vt:lpstr>
      <vt:lpstr>อ.เมืองปัตตานี</vt:lpstr>
      <vt:lpstr>อ.โคกโพธิ์</vt:lpstr>
      <vt:lpstr>อ.หนองจิก</vt:lpstr>
      <vt:lpstr>อ.ปะนาเระ</vt:lpstr>
      <vt:lpstr>อ.มายอ</vt:lpstr>
      <vt:lpstr>อ.ทุ่งยางแดง</vt:lpstr>
      <vt:lpstr>อ.สายบุรี</vt:lpstr>
      <vt:lpstr>อ.ไม้แก่น</vt:lpstr>
      <vt:lpstr>อ.ยะหริ่ง</vt:lpstr>
      <vt:lpstr>อ.ยะรัง</vt:lpstr>
      <vt:lpstr>อ.กะพ้อ</vt:lpstr>
      <vt:lpstr>อ.แม่ลาน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SSJ12</dc:creator>
  <cp:lastModifiedBy>Lenovo</cp:lastModifiedBy>
  <cp:lastPrinted>2021-08-23T07:32:00Z</cp:lastPrinted>
  <dcterms:created xsi:type="dcterms:W3CDTF">2018-10-03T04:26:14Z</dcterms:created>
  <dcterms:modified xsi:type="dcterms:W3CDTF">2021-08-24T04:37:08Z</dcterms:modified>
</cp:coreProperties>
</file>